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140" windowWidth="17820" windowHeight="11130"/>
  </bookViews>
  <sheets>
    <sheet name="Sheet0" sheetId="1" r:id="rId1"/>
    <sheet name="Лист1" sheetId="2" r:id="rId2"/>
    <sheet name="Лист2" sheetId="3" r:id="rId3"/>
    <sheet name="Лист3" sheetId="4" r:id="rId4"/>
  </sheets>
  <definedNames>
    <definedName name="_xlnm._FilterDatabase" localSheetId="0" hidden="1">Sheet0!$A$9:$FU$60</definedName>
    <definedName name="_xlnm.Print_Titles" localSheetId="0">Sheet0!$8:$9</definedName>
    <definedName name="_xlnm.Print_Area" localSheetId="1">Лист1!#REF!</definedName>
  </definedNames>
  <calcPr calcId="145621"/>
</workbook>
</file>

<file path=xl/calcChain.xml><?xml version="1.0" encoding="utf-8"?>
<calcChain xmlns="http://schemas.openxmlformats.org/spreadsheetml/2006/main">
  <c r="U58" i="1" l="1"/>
  <c r="D11" i="4" l="1"/>
  <c r="E11" i="4"/>
  <c r="D17" i="4"/>
  <c r="E17" i="4" s="1"/>
  <c r="D16" i="4"/>
  <c r="E16" i="4" s="1"/>
  <c r="D15" i="4"/>
  <c r="E15" i="4" s="1"/>
  <c r="D14" i="4"/>
  <c r="E14" i="4" s="1"/>
  <c r="E4" i="4"/>
  <c r="E6" i="4"/>
  <c r="E3" i="4"/>
  <c r="D4" i="4"/>
  <c r="D5" i="4"/>
  <c r="E5" i="4" s="1"/>
  <c r="E7" i="4" s="1"/>
  <c r="D6" i="4"/>
  <c r="D3" i="4"/>
  <c r="E18" i="4" l="1"/>
  <c r="E20" i="4" s="1"/>
  <c r="U15" i="1" l="1"/>
  <c r="V49" i="1"/>
  <c r="V55" i="1" l="1"/>
  <c r="V53" i="1"/>
  <c r="V45" i="1"/>
  <c r="V43" i="1"/>
  <c r="V41" i="1"/>
  <c r="V39" i="1"/>
  <c r="V36" i="1"/>
  <c r="V35" i="1"/>
  <c r="V27" i="1"/>
  <c r="U12" i="1" l="1"/>
  <c r="U13" i="1"/>
  <c r="U14" i="1"/>
  <c r="U11" i="1"/>
  <c r="V26" i="1"/>
  <c r="V28" i="1"/>
  <c r="V40" i="1"/>
  <c r="V38" i="1"/>
  <c r="V30" i="1"/>
  <c r="V31" i="1"/>
  <c r="V33" i="1"/>
  <c r="V32" i="1"/>
  <c r="V57" i="1"/>
  <c r="V54" i="1"/>
  <c r="V51" i="1"/>
  <c r="V37" i="1"/>
  <c r="V46" i="1"/>
  <c r="U16" i="1" l="1"/>
  <c r="V24" i="1"/>
  <c r="U24" i="1"/>
  <c r="V52" i="1" l="1"/>
  <c r="V56" i="1" l="1"/>
  <c r="V42" i="1" l="1"/>
  <c r="V50" i="1"/>
  <c r="V48" i="1"/>
  <c r="V44" i="1"/>
  <c r="V47" i="1"/>
  <c r="V34" i="1"/>
  <c r="V11" i="1"/>
  <c r="V13" i="1"/>
  <c r="V12" i="1"/>
  <c r="V14" i="1" l="1"/>
  <c r="V58" i="1" l="1"/>
  <c r="V15" i="1" l="1"/>
  <c r="V16" i="1" s="1"/>
  <c r="U60" i="1"/>
  <c r="V60" i="1" s="1"/>
</calcChain>
</file>

<file path=xl/sharedStrings.xml><?xml version="1.0" encoding="utf-8"?>
<sst xmlns="http://schemas.openxmlformats.org/spreadsheetml/2006/main" count="533" uniqueCount="229">
  <si>
    <t>Приложение №1 к Инструкции о порядке составления и представления отчетности по вопросам закупок, утвержденной решением Правлением АО "Самрук-Казына (протокол № ____ от ______)</t>
  </si>
  <si>
    <t xml:space="preserve">                                                                                                                                                                                  </t>
  </si>
  <si>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</si>
  <si>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</si>
  <si>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</si>
  <si>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</si>
  <si>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t>
  </si>
  <si>
    <t>Дополнительная характеристика</t>
  </si>
  <si>
    <t>Способ закупок</t>
  </si>
  <si>
    <t>Прогноз местного содержания, %</t>
  </si>
  <si>
    <t>Код КАТО места осуществления закупок</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</si>
  <si>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</si>
  <si>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</si>
  <si>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</si>
  <si>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2010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</si>
  <si>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</si>
  <si>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</si>
  <si>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</si>
  <si>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</si>
  <si>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</si>
  <si>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</si>
  <si>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</si>
  <si>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</si>
  <si>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</si>
  <si>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</si>
  <si>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</si>
  <si>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1.Товары</t>
  </si>
  <si>
    <t>1 Т</t>
  </si>
  <si>
    <t>2 Т</t>
  </si>
  <si>
    <t>3 Т</t>
  </si>
  <si>
    <t>итого по товарам</t>
  </si>
  <si>
    <t>2.Работы</t>
  </si>
  <si>
    <t>итого по работам</t>
  </si>
  <si>
    <t>3.Услуги</t>
  </si>
  <si>
    <t>1 У</t>
  </si>
  <si>
    <t>3 У</t>
  </si>
  <si>
    <t>итого по услугам</t>
  </si>
  <si>
    <t>План закупок составляется и утверждается идентичным на государственном и русском языках.</t>
  </si>
  <si>
    <t>Форма отчетности должна представляться в электронном виде, шрифт - Times New Roman, кегль - 10. Изменение формы отчетности не допускается.</t>
  </si>
  <si>
    <t>План закупок на планируемый период формируется на основе производственной программы и (или) инвестиционной программы и (или) бюджета и (или) плана развития и (или) бизнес-плана. План(ы) закупок в отношении товаров формируется в разрезе номенклатуры товаров</t>
  </si>
  <si>
    <t>Руководство по заполнению Формы плана закупок товаров, работ и услуг:</t>
  </si>
  <si>
    <t xml:space="preserve">Номер строки плана закупок. </t>
  </si>
  <si>
    <t>Порядок нумерации строк плана закупок.</t>
  </si>
  <si>
    <t>При формировании плана закупок:</t>
  </si>
  <si>
    <t xml:space="preserve"> - каждой строке плана закупок присваивается цифро-буквенное обозначение  соответствующего раздела. Цифра от буквы должна быть разделена пробелом.</t>
  </si>
  <si>
    <t xml:space="preserve">Пример: 15 Т - порядковый номер пятнадцатой строки раздела "Товары", 2 Р - порядковый номер второй строки раздела "Работы"  </t>
  </si>
  <si>
    <t xml:space="preserve">2 У - порядковый номер второй строки раздела "Услуги"  </t>
  </si>
  <si>
    <t xml:space="preserve"> - нумерация строки каждого раздела начинается с "1". </t>
  </si>
  <si>
    <t>При внесении изменений и/или дополнений в план закупок:</t>
  </si>
  <si>
    <t xml:space="preserve"> - при исключении строки (исключения позиции из плана закупок) - соответствующее цифро-буквенное обозначение строки остается, при этом в соответствующих строках граф  20, 21указывается "0", а в столбце Примечание указывается - "исключена".</t>
  </si>
  <si>
    <t xml:space="preserve"> - при внесении изменений в план закупок (количества, суммы, места и условия поставки и т.д.) - соответствующее цифрово-буквенное обозначение строки остается,  </t>
  </si>
  <si>
    <t xml:space="preserve">при этом в графе "Примечание" по данной строке  указывается графа, в которой произошли изменения, суммы в графах 20, 21 изменяемых строк отражаются как "0". Под соответствующей строкой добавляется строка с тем же порядковым номером. </t>
  </si>
  <si>
    <t>и буквенным обозначением и добавлением дополнительной нумерации. Пример: для изменения строки 2 Т, измененная строка нумеруется как 2-1 Т, при последующем изменении нумерация будет 2-2 Т и т.д.</t>
  </si>
  <si>
    <t xml:space="preserve"> - в случае внесения дополнений в план закупок - соответствующая строка добавляется за последней порядковой строкой соответствующего раздела.</t>
  </si>
  <si>
    <t>- в случае внесения изменений или дополнений в план закупок, в верхнем правом углу помимо даты первичного утверждения указывается дата и номер внесения изменений или дополнений.</t>
  </si>
  <si>
    <t>Наименование организации.</t>
  </si>
  <si>
    <t>Код ТРУ . Указывается код товара, работы или услуги  на уровне 14 символов из кодов ЕНС ТРУ для работ и услуг, 17 символов - для товаров. Пример: 01.11.12.00.00.10.10.10.1</t>
  </si>
  <si>
    <t>Наименование ТРУ. Заполняется согласно соответствующего кода ЕНС ТРУ .</t>
  </si>
  <si>
    <t>Краткая характеристика ТРУ. Заполняется согласно соответствующего кода ЕНС ТРУ. Номенклатура работ должна содержать сведения об объемах товаров, приобретаемых в рамках выполнения данных работ. При этом указание сведений об объемах товаров оформляется в виде отдельного приложения (неотъемлемая часть) Плана закупок.</t>
  </si>
  <si>
    <t>Дополнительная характеристика. В данной графе указывается дополнительная (уточняющая) характеристика закупаемых товаров, работ или услуг; заполняется в случае необходимости.</t>
  </si>
  <si>
    <t xml:space="preserve">Способ закупок. Указывается сокращенная буквенная аббревиатура способа закупок согласно кодировки, указанной в разделе 5 Инструкции. </t>
  </si>
  <si>
    <t>Прогноз местного содержания. Указывается прогноз местного содержания в закупках товаров, работ или услуг. Не допускается указание прогноза в виде 0-100%.</t>
  </si>
  <si>
    <t>Код КАТО места осуществления закупки.</t>
  </si>
  <si>
    <t xml:space="preserve">Место (адрес) осуществления закупок. Указывается место проведения закупок. Пример: г. Астана, ул. Абая, 23 офис 142; Карагандинская обл. г. Караганда, ул. Бухар Жырау 17, офис 14. </t>
  </si>
  <si>
    <t>Срок осуществления закупок. Указывается число и месяц закупки (как минимум месяц); не допускается указание срока осуществления закупок в виде "январь - декабрь" или "в течение года", "1-4 кв". Допускается указание в виде - "1 декада января", "январь-февраль", "июнь-июль", "январь, март, июнь, сентябрь".</t>
  </si>
  <si>
    <t xml:space="preserve">Регион, место поставки товара, выполнения работ, оказания услуг. Указывается  как регион, так и место поставки ТРУ. Пример: для товаров - Акмолинская область, г. Степногорск, склад ГМЗ или Акмолинская область,  ст. К-Боровое, для работ или услуг - г. Астана </t>
  </si>
  <si>
    <t>Условия поставки по ИНКОТЕРМС 2010. Пример: DDP. Данные заполняются только по разделу "Товары"</t>
  </si>
  <si>
    <t xml:space="preserve">Сроки или график поставки товаров, выполнения работ, оказания услуг. Указываются сроки выполнения работ, оказания услуг, срок поставки (месяцы начала и завершения поставки) и/или график поставки товаров. При этом для работ и услуг указывается дата начала и окончания оказания услуг, выполнения работ. При планировании сроков поставки товаров Заказчик должен учитывать технологический срок производства, планируемого к закупу товара. При планировании сроков выполнения работ, оказания услуг, Заказчик должен учитывать срок, необходимый для выполнения работ, оказания услуг, регламентированный соответствующими нормативными, нормативными правовыми актами, технологическими документами, правилами выполнения отдельных видов работ (оказания отдельных видов услуг) и т.п. Срок поставки товаров может корректироваться Заказчиком не чаще одного раза в полугодие. Пример: поставка ежемесячно партиями не менее 30 тонн с апреля по декабрь месяц.  </t>
  </si>
  <si>
    <t xml:space="preserve">Условия оплаты. Пример: авансовый платеж - 0%, оставшаяся часть в течении 30 рабочих дней с момента подписания акта приема - передачи поставленных товаров/ выполненных работ/ оказанных услуг. </t>
  </si>
  <si>
    <t>Код единицы измерения по МКЕИ. Должен соответствовать коду ЕНС ТРУ. Не заполняется по работам, услугам</t>
  </si>
  <si>
    <t>Единица измерения. Наименование единиц измерения товаров указывается согласно МКЕИ. Должно соответствовать коду МКЕИ, указанному в графе 16. По работам и услугам не заполняется</t>
  </si>
  <si>
    <t xml:space="preserve">Количество, объем. Указывается количество, объем закупаемых товаров, в соответствии с единицей измерения, указанной в графе 18. По работам и услугам не заполняется </t>
  </si>
  <si>
    <t>Маркетинговая цена за единицу, тенге без НДС. Цена определяемая согласно Правил определения маркетинговых цен на товары. Возможно заполнение по разделам - "Работы", "Услуги".</t>
  </si>
  <si>
    <t xml:space="preserve">Сумма, планируемая для закупок ТРУ без НДС,  тенге. Сумма, планируемая для закупок ТРУ с НДС,  тенге. </t>
  </si>
  <si>
    <t>Приоритет закупки. Указывается один из приоритетов, отдаваемый при проведении закупки категориям поставщиков, указанных в статьях 18, 39 Правил закупок. Для закупок среди отечественных товаропроизводителей указыватется аббревиатура ОТП, для организаций инвалидов - ОИН, для отечественных предпринимателей - ОП, для организаций, входящих в Холдинг - ОВХ, для отечественных товаропроивзодителей Холдинга - ОТПХ, для предприятий региона - ПР, для отечественных поставщиков работ и услуг - ОПРУ</t>
  </si>
  <si>
    <t xml:space="preserve">Год закупки. Указывается фактический год проведения закупки. В случае, если осуществляется "переходящая" (закуп ТРУ, поставка по которому переходит с одного календарного года на другой по продолжительности не превышающая 12 месяцев и отраженная в бюджетах и/или производственной программе и/или плане развития соответствующих годов)  закупка - указывается один из вариантов планируемого вида договора -  "переходящий", с указанием соответствующих годов. Пример: для "переходящей" закупки - "переходящий", 05.2010 (месяц и год заключения договора) - 03.2011 (месяц и год окончания действия договора). </t>
  </si>
  <si>
    <t xml:space="preserve">Примечание. Указывается графа, в которой произошли изменения по соответствующей строке плана закупок. Пример - 18. В данной графе также указывается "по факту", если проведена корректировка цены, количества и суммы по фактической закупке.  </t>
  </si>
  <si>
    <t xml:space="preserve">При составлении среднесрочного плана закупок, план закупок составляется с учетом разделения граф 18,19, 20,21 и 22 (при необходимости) на количество лет планирования, с указанием в каждой из разделяемых граф </t>
  </si>
  <si>
    <t xml:space="preserve">соответствующего года осуществления закупок. Пример: Среднесрочный план закупок на 2012-2015 годы, будет состоять из 36 граф, при изменении данных в графе 22 - из 39 граф. </t>
  </si>
  <si>
    <t>ТОО  "КазМунайГаз-Сервис"</t>
  </si>
  <si>
    <t>Молоко</t>
  </si>
  <si>
    <t>ЭОТТ</t>
  </si>
  <si>
    <t>г.Астана, пр.Республики, 32, каб.504</t>
  </si>
  <si>
    <t>февраль-март</t>
  </si>
  <si>
    <t>DDP</t>
  </si>
  <si>
    <t>Литр (куб. дм.)</t>
  </si>
  <si>
    <t>4 Т</t>
  </si>
  <si>
    <t>5 Т</t>
  </si>
  <si>
    <t>868</t>
  </si>
  <si>
    <t>Бутылка</t>
  </si>
  <si>
    <t>Вода</t>
  </si>
  <si>
    <t>авансовый платеж - 0%, оставшаяся часть в течение 10 рабочих дней со дня подписания акта приема - передачи поставленных товаров</t>
  </si>
  <si>
    <t xml:space="preserve"> 19 л </t>
  </si>
  <si>
    <t>г.Павлодар, ул.Луговая, д.16</t>
  </si>
  <si>
    <t>10.51.11.410.000.00.0112.000000000001</t>
  </si>
  <si>
    <t>пастеризованное, жирность 1-3%, объем 1 л, СТ РК 1760-2008</t>
  </si>
  <si>
    <t>г.Павлодар, ул.Химкомбинатовская, д.1</t>
  </si>
  <si>
    <t>35.11.10.100.000.00.0214.000000000000</t>
  </si>
  <si>
    <t>Электроэнергия</t>
  </si>
  <si>
    <t>для собственного потребления, ГОСТ 13109-97</t>
  </si>
  <si>
    <t>ОИ</t>
  </si>
  <si>
    <t>г.Астана</t>
  </si>
  <si>
    <t>по факту в течение года</t>
  </si>
  <si>
    <t>Киловатт</t>
  </si>
  <si>
    <t>г.Атырау</t>
  </si>
  <si>
    <t>35.30.11.130.000.00.0233.000000000000</t>
  </si>
  <si>
    <t>Энергия тепловая</t>
  </si>
  <si>
    <t>в горячей воде, для коммунальных нужд</t>
  </si>
  <si>
    <t>Гигакалория</t>
  </si>
  <si>
    <t>г.Актау</t>
  </si>
  <si>
    <t>г.Алматы</t>
  </si>
  <si>
    <t>г.Павлодар</t>
  </si>
  <si>
    <t>ЦП</t>
  </si>
  <si>
    <t>оплата по факту оказания услуг</t>
  </si>
  <si>
    <t>4 У</t>
  </si>
  <si>
    <t>5 У</t>
  </si>
  <si>
    <t>6 У</t>
  </si>
  <si>
    <t>7 У</t>
  </si>
  <si>
    <t>8 У</t>
  </si>
  <si>
    <t>9 У</t>
  </si>
  <si>
    <t>10 У</t>
  </si>
  <si>
    <t>38.11.29.000.000.00.0777.000000000000</t>
  </si>
  <si>
    <t>Услуги по вывозу (сбору) неопасных отходов/имущества/материалов</t>
  </si>
  <si>
    <t>Услуги погрузки отходов на мусоровоз и разгрузки в специально отведенных местах с объектов, расположенных в г.Атырау</t>
  </si>
  <si>
    <t>11 У</t>
  </si>
  <si>
    <t>Услуги погрузки отходов на мусоровоз и разгрузки в специально отведенных местах с объектов, расположенных в г.Павлодар</t>
  </si>
  <si>
    <t>12 У</t>
  </si>
  <si>
    <t>80.20.10.000.002.00.0777.000000000000</t>
  </si>
  <si>
    <t>Услуги по техническому обслуживанию пожарной/охранной сигнализации/систем тушения/видеонаблюдения и аналогичного оборудования</t>
  </si>
  <si>
    <t>13 У</t>
  </si>
  <si>
    <t>14 У</t>
  </si>
  <si>
    <t>77.11.10.100.000.00.0777.000000000000</t>
  </si>
  <si>
    <t>Услуги по аренде легковых автомобилей без водителя</t>
  </si>
  <si>
    <t>15 У</t>
  </si>
  <si>
    <t>16 У</t>
  </si>
  <si>
    <t>17 У</t>
  </si>
  <si>
    <t>18 У</t>
  </si>
  <si>
    <t>19 У</t>
  </si>
  <si>
    <t>49.39.31.000.001.00.0777.000000000000</t>
  </si>
  <si>
    <t>Услуги по аренде микроавтобуса с водителем</t>
  </si>
  <si>
    <t>20 У</t>
  </si>
  <si>
    <t>49.32.12.000.000.00.0777.000000000000</t>
  </si>
  <si>
    <t>Услуги по аренде легковых автомобилей с водителем</t>
  </si>
  <si>
    <t>21 У</t>
  </si>
  <si>
    <t>22 У</t>
  </si>
  <si>
    <t>35.30.22.000.001.00.0777.000000000000</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</si>
  <si>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</si>
  <si>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</si>
  <si>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23 У</t>
  </si>
  <si>
    <t>24 У</t>
  </si>
  <si>
    <t>25 У</t>
  </si>
  <si>
    <t>26 У</t>
  </si>
  <si>
    <t>27 У</t>
  </si>
  <si>
    <t>28 У</t>
  </si>
  <si>
    <t>29 У</t>
  </si>
  <si>
    <t>30 У</t>
  </si>
  <si>
    <t>31 У</t>
  </si>
  <si>
    <t>32 У</t>
  </si>
  <si>
    <t>96.09.19.900.012.00.0777.000000000000</t>
  </si>
  <si>
    <t>Услуги по техническому обслуживанию дверей/ворот/турникетных систем/ограждений и аналогичных изделий</t>
  </si>
  <si>
    <t>Услуги по техническому обслуживанию системы ограничения контроля доступа</t>
  </si>
  <si>
    <t>81.21.10.000.000.00.0777.000000000000</t>
  </si>
  <si>
    <t>Услуги по уборке зданий/помещений/территории/транспорта и аналогичных объектов</t>
  </si>
  <si>
    <t>33.12.18.200.000.00.0777.000000000000</t>
  </si>
  <si>
    <t>Услуги по техническому обслуживанию климатического (кондиционерного) оборудования и систем/вентиляционных систем и оборудования</t>
  </si>
  <si>
    <t>33.14.11.120.000.00.0777.000000000000</t>
  </si>
  <si>
    <t>Услуги по техническому обслуживанию генераторных установок и аналогичного электрогенерирующего оборудования</t>
  </si>
  <si>
    <t>ноябрь-декабрь</t>
  </si>
  <si>
    <t>68.20.12.970.000.00.0777.000000000000</t>
  </si>
  <si>
    <t>Услуги по аренде гаража</t>
  </si>
  <si>
    <t>96.09.19.900.008.00.0777.000000000000</t>
  </si>
  <si>
    <t>Услуги по уходу за рыбами</t>
  </si>
  <si>
    <t>Комплекс услуг по уходу за рыбами (обработка аквариума, чистка, корм и др.)</t>
  </si>
  <si>
    <t>93.11.10.500.000.00.0777.000000000000</t>
  </si>
  <si>
    <t>Услуги по эксплуатации плавательных бассейнов</t>
  </si>
  <si>
    <t>33.14.11.200.001.00.0777.000000000000</t>
  </si>
  <si>
    <t>Услуги по техническому обслуживанию электрического, электрораспределительного/регулирующего оборудования и аналогичной аппаратуры</t>
  </si>
  <si>
    <t xml:space="preserve">  52.21.24.000.000.00.0777.000000000000</t>
  </si>
  <si>
    <t>Услуги стоянок (парковок) для транспортных средств</t>
  </si>
  <si>
    <t>68.20.12.960.000.00.0777.000000000000</t>
  </si>
  <si>
    <t>Услуги по аренде административных/производственных помещений</t>
  </si>
  <si>
    <t>33.12.15.200.000.00.0777.000000000000</t>
  </si>
  <si>
    <t>Услуги по техническому обслуживанию лифтов/лифтовых шахт и аналогичного оборудования</t>
  </si>
  <si>
    <t>33.11.19.100.003.00.0777.000000000000</t>
  </si>
  <si>
    <t>Услуги по техническому обслуживанию энергетических котлов/котельного оборудования и аналогичного энергетического оборудования и систем</t>
  </si>
  <si>
    <t>Всего:</t>
  </si>
  <si>
    <t>План закупок товаров, работ и услуг на 2017 год по ТОО "КазМунайГаз-Сервис"</t>
  </si>
  <si>
    <t>со дня заключения договора по 31 декабря 2017 г., поставка по заявкам Заказчика</t>
  </si>
  <si>
    <t>со дня заключения договора по 31 декабря 2017 г.</t>
  </si>
  <si>
    <t xml:space="preserve">2 У </t>
  </si>
  <si>
    <t>45.20.30.335.003.00.0777.000000000000</t>
  </si>
  <si>
    <t>Услуги по мойке автотранспорта/спецтехники</t>
  </si>
  <si>
    <t>11.07.11.310.000.01.0868.000000000000</t>
  </si>
  <si>
    <t>негазированная, минеральная, столовая, природная, обьем 0,5 л, СТ РК 1432-2005</t>
  </si>
  <si>
    <t>0,5 л</t>
  </si>
  <si>
    <t>Молоко пастеризованное 2,5 % жирности. Консистенция - жидкая, однородная нетягучая, слегка вязкая. Без хлопьев белка и сбившихся комочков жира. Вкус и запах - характерные для молока, без посторонних привкусов и запахов. Цвет - белый, равномерный по всей массе. СТ РК 1760-2008</t>
  </si>
  <si>
    <t>11.07.11.310.000.01.0868.000000000003</t>
  </si>
  <si>
    <t>негазированная, минеральная, столовая, природная, обьем 5 л и выше, СТ РК 1432-2005</t>
  </si>
  <si>
    <t>Осмотр, контроль, проверка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t>
  </si>
  <si>
    <t>Техническое обслуживание лифтов/лифтовых шахт</t>
  </si>
  <si>
    <t xml:space="preserve">Услуги по аренде легковых автомобилей без водителя, объем двигателя  не менее 5660 куб.см. - 2 ед. </t>
  </si>
  <si>
    <t xml:space="preserve">Услуги по аренде легковых автомобилей без водителя, объем двигателя  не менее 3955 куб.см. - 8 ед. </t>
  </si>
  <si>
    <t xml:space="preserve">Услуги по аренде легковых автомобилей без водителя, объем двигателя не менее 2694 куб.см. - 7 ед. </t>
  </si>
  <si>
    <t xml:space="preserve">Услуги по аренде легковых автомобилей с водителем, объем двигателя  не менее 2490 куб.см. - 2 ед.  </t>
  </si>
  <si>
    <t xml:space="preserve">Услуги по аренде микроавтобусов с водителем, объем двигателя не менее 2694 куб.см. - 4 ед. </t>
  </si>
  <si>
    <t>Услуги по аренде гаража для автотранспорта Товарищества с производственными помещениями, офисными помещениями и складами, а также со всеми расходами по эксплуатации и охране</t>
  </si>
  <si>
    <t>с 1 января по 31 декабря 2017 г.</t>
  </si>
  <si>
    <t>ТПХ</t>
  </si>
  <si>
    <t xml:space="preserve">Услуги по техническому обслуживанию системы вентиляции и кондиционирования зданий </t>
  </si>
  <si>
    <t xml:space="preserve">Услуги по уборке и вывозу снега с прилегающей территории </t>
  </si>
  <si>
    <t xml:space="preserve">Услуги по техническому обслуживанию дизель-генераторной установки и трансформатора </t>
  </si>
  <si>
    <t xml:space="preserve">Услуги по техническому обслуживанию дизель-генераторной установки </t>
  </si>
  <si>
    <t>Услуги по техническому обслуживанию трансформаторной подстанции и электрических сетей</t>
  </si>
  <si>
    <t>Услуги по техническому обслуживанию источников бесперебойного питания</t>
  </si>
  <si>
    <t xml:space="preserve">Услуги по техническому обслуживанию котлов отопления  </t>
  </si>
  <si>
    <t>Услуги по мойке автотранспорта Товарищества в г. Алматы</t>
  </si>
  <si>
    <t>декабрь - январь</t>
  </si>
  <si>
    <t>с 01.01.2017 г. по 31.12.2017 г.</t>
  </si>
  <si>
    <t>Услуги по комплексному обслуживанию аквариумов, находящихся в административном здании по адресу: г. Астана, пр. Кабанбай батыра, 19, блок Б</t>
  </si>
  <si>
    <t>декабрь</t>
  </si>
  <si>
    <t>Услуги по аренде стоянки для автотранспортных средств Товарищества в г. Алматы</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</si>
  <si>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приемно-контрольном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состояния составных частей установки (приемно-контрольного устройства или прибора, извещателей, оповещателей, измерение параметров шлейфа сигнализации и т.д.). 5.  Проверка технического состояния установки. 6. Предоставление контроля и учета времени. и прочее</t>
  </si>
  <si>
    <t>1. Внешний осмотр составных частей установки (приемно-контрольного устройства или прибора, извещателей, оповещателей, шлейфа сигнализации) на отсутствие механических повреждений, коррозии, грязи: прочности крепления и т.п. 2. Контроль рабочего положения включателей и переключателей, исправности световой индикации, наличие пломб на приемно-контрльном устройстве (приборе). 3. Контроль основного и резервного источника питания  и проверка автоматического переключения питания с рабочего ввода на резервный. 4. Проверка работоспособности составных частей установки (приемно-контрольного устройства или прибора, извещателей, оповещателей, измерение параметров шлейфа сигнализации и т.д.).
5. Профилактические работы. 6. Проверка работоспособности установки. 7. Метрологическая проверка КИП. 8. Измерение сопротивления защитного и рабочего заземления. 9. Измерение сопротивления изоляции электрических сетей и прочее</t>
  </si>
  <si>
    <t>1. Сброс тревожных сообщений. 2. Смазка рабочих поверхностей. 3. Проверка состояния работоспособности оборудования. 4. Чистка оборудования от грязи и пыли. 5. Проверка состояния светодиодных индикаторов. 6. Настройка и регулировка режима работы. 7. Проверка соединений жгутов с внешними устройствами. 8. Проверка температурного режима блока. 9. Оценка шумов работы блока. 10. Диагностика потенциальных неисправностей жестких дисков. 11. Создание резервной копии видеоархива на оптическом диске. 12. Дефрагментация магнитного носителя (HDD). 13. Коррекция и синхронизация системных часов и прочее</t>
  </si>
  <si>
    <t>1. Проверка состояния работоспособности оборудования. 2. Чистка оборудования от грязи и пыли. 3. Проверка состояния светодиодных индикаторов. 4. Настройка и регулировка режима работы. 5. Программирование приборов и прочее</t>
  </si>
  <si>
    <t>Услуги по эксплуатации плавательного бассейна, находящегося в административном здании по адресу: г. Астана, пр. Кабанбай батыра, 19</t>
  </si>
  <si>
    <t>Услуги по аренде административного помещений в г. Алматы для сотрудников Товарищества</t>
  </si>
  <si>
    <t>Услуги погрузки отходов на мусоровоз и разгрузки в специально отведенных местах с объектов, расположенных в г.Актау</t>
  </si>
  <si>
    <t>Приказ №548 от 30.12.2016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</si>
</sst>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р_._-;\-* #,##0.00_р_._-;_-* &quot;-&quot;??_р_._-;_-@_-"/>
    <numFmt numFmtId="165" formatCode="_(* #,##0.00_);_(* \(#,##0.00\);_(* &quot;-&quot;??_);_(@_)"/>
  </numFmts>
  <fonts count="23" x14ac:knownFonts="1">
    <font>
      <sz val="11"/>
      <color indexed="8"/>
      <name val="Calibri"/>
      <family val="2"/>
      <scheme val="minor"/>
    </font>
    <font>
      <sz val="11"/>
      <color theme="1"/>
      <name val="Calibri"/>
      <family val="2"/>
      <charset val="204"/>
      <scheme val="minor"/>
    </font>
    <font>
      <sz val="10"/>
      <color indexed="8"/>
      <name val="Times New Roman"/>
      <family val="1"/>
      <charset val="204"/>
    </font>
    <font>
      <b/>
      <sz val="10"/>
      <color indexed="8"/>
      <name val="Times New Roman"/>
      <family val="1"/>
      <charset val="204"/>
    </font>
    <font>
      <sz val="12"/>
      <color indexed="8"/>
      <name val="Times New Roman"/>
      <family val="1"/>
      <charset val="204"/>
    </font>
    <font>
      <sz val="11"/>
      <color indexed="8"/>
      <name val="Times New Roman"/>
      <family val="1"/>
      <charset val="204"/>
    </font>
    <font>
      <b/>
      <i/>
      <sz val="10"/>
      <color indexed="8"/>
      <name val="Times New Roman"/>
      <family val="1"/>
      <charset val="204"/>
    </font>
    <font>
      <b/>
      <sz val="11"/>
      <color indexed="10"/>
      <name val="Times New Roman"/>
      <family val="1"/>
      <charset val="204"/>
    </font>
    <font>
      <b/>
      <sz val="12"/>
      <color indexed="8"/>
      <name val="Times New Roman"/>
      <family val="1"/>
      <charset val="204"/>
    </font>
    <font>
      <b/>
      <sz val="11"/>
      <color indexed="16"/>
      <name val="Times New Roman"/>
      <family val="1"/>
      <charset val="204"/>
    </font>
    <font>
      <b/>
      <sz val="11"/>
      <color indexed="8"/>
      <name val="Times New Roman"/>
      <family val="1"/>
      <charset val="204"/>
    </font>
    <font>
      <u/>
      <sz val="12"/>
      <color indexed="8"/>
      <name val="Times New Roman"/>
      <family val="1"/>
      <charset val="204"/>
    </font>
    <font>
      <b/>
      <u/>
      <sz val="12"/>
      <color indexed="8"/>
      <name val="Times New Roman"/>
      <family val="1"/>
      <charset val="204"/>
    </font>
    <font>
      <sz val="11"/>
      <color indexed="8"/>
      <name val="Calibri"/>
      <family val="2"/>
      <scheme val="minor"/>
    </font>
    <font>
      <sz val="10"/>
      <name val="Arial Cyr"/>
      <charset val="204"/>
    </font>
    <font>
      <sz val="10"/>
      <name val="Times New Roman"/>
      <family val="1"/>
      <charset val="204"/>
    </font>
    <font>
      <sz val="10"/>
      <name val="Arial"/>
      <family val="2"/>
      <charset val="204"/>
    </font>
    <font>
      <sz val="11"/>
      <color theme="1"/>
      <name val="Calibri"/>
      <family val="2"/>
      <scheme val="minor"/>
    </font>
    <font>
      <sz val="8"/>
      <name val="Arial"/>
      <family val="2"/>
    </font>
    <font>
      <i/>
      <sz val="10"/>
      <color indexed="8"/>
      <name val="Times New Roman"/>
      <family val="1"/>
      <charset val="204"/>
    </font>
    <font>
      <sz val="11"/>
      <color indexed="16"/>
      <name val="Times New Roman"/>
      <family val="1"/>
      <charset val="204"/>
    </font>
    <font>
      <sz val="12"/>
      <name val="Times New Roman"/>
      <family val="1"/>
      <charset val="204"/>
    </font>
    <font>
      <b/>
      <sz val="10"/>
      <name val="Times New Roman"/>
      <family val="1"/>
      <charset val="204"/>
    </font>
  </fonts>
  <fills count="5">
    <fill>
      <patternFill patternType="none"/>
    </fill>
    <fill>
      <patternFill patternType="gray125"/>
    </fill>
    <fill>
      <patternFill patternType="none">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164" fontId="13" fillId="0" borderId="0" applyFont="0" applyFill="0" applyBorder="0" applyAlignment="0" applyProtection="0"/>
    <xf numFmtId="0" fontId="14" fillId="2" borderId="1"/>
    <xf numFmtId="0" fontId="16" fillId="2" borderId="1"/>
    <xf numFmtId="165" fontId="16" fillId="2" borderId="1" applyFont="0" applyFill="0" applyBorder="0" applyAlignment="0" applyProtection="0"/>
    <xf numFmtId="0" fontId="1" fillId="2" borderId="1"/>
    <xf numFmtId="0" fontId="17" fillId="2" borderId="1"/>
    <xf numFmtId="164" fontId="13" fillId="2" borderId="1" applyFont="0" applyFill="0" applyBorder="0" applyAlignment="0" applyProtection="0"/>
    <xf numFmtId="0" fontId="18" fillId="2" borderId="1"/>
    <xf numFmtId="0" fontId="13" fillId="2" borderId="1"/>
    <xf numFmtId="0" fontId="14" fillId="2" borderId="1"/>
  </cellStyleXfs>
  <cellXfs count="78">
    <xf numFmtId="0" fontId="0" fillId="0" borderId="0" xfId="0"/>
    <xf numFmtId="164" fontId="0" fillId="0" borderId="0" xfId="1" applyFont="1"/>
    <xf numFmtId="164" fontId="0" fillId="3" borderId="0" xfId="1" applyFont="1" applyFill="1"/>
    <xf numFmtId="0" fontId="2" fillId="4" borderId="1" xfId="0" applyNumberFormat="1" applyFont="1" applyFill="1" applyBorder="1" applyAlignment="1">
      <alignment horizontal="center" vertical="center"/>
    </xf>
    <xf numFmtId="0" fontId="2" fillId="4" borderId="1" xfId="0" applyNumberFormat="1" applyFont="1" applyFill="1" applyBorder="1" applyAlignment="1">
      <alignment vertical="center"/>
    </xf>
    <xf numFmtId="0" fontId="3" fillId="4" borderId="1" xfId="0" applyNumberFormat="1" applyFont="1" applyFill="1" applyBorder="1" applyAlignment="1">
      <alignment horizontal="center" vertical="center"/>
    </xf>
    <xf numFmtId="0" fontId="5" fillId="4" borderId="0" xfId="0" applyFont="1" applyFill="1" applyAlignment="1">
      <alignment vertical="center"/>
    </xf>
    <xf numFmtId="0" fontId="4" fillId="4" borderId="6" xfId="0" applyNumberFormat="1" applyFont="1" applyFill="1" applyBorder="1" applyAlignment="1">
      <alignment horizontal="left" vertical="center"/>
    </xf>
    <xf numFmtId="0" fontId="5" fillId="4" borderId="7" xfId="0" applyNumberFormat="1" applyFont="1" applyFill="1" applyBorder="1" applyAlignment="1">
      <alignment horizontal="left" vertical="center"/>
    </xf>
    <xf numFmtId="0" fontId="5" fillId="4" borderId="8" xfId="0" applyNumberFormat="1" applyFont="1" applyFill="1" applyBorder="1" applyAlignment="1">
      <alignment horizontal="left" vertical="center"/>
    </xf>
    <xf numFmtId="0" fontId="3" fillId="4" borderId="1" xfId="0" applyNumberFormat="1" applyFont="1" applyFill="1" applyBorder="1" applyAlignment="1">
      <alignment vertical="center"/>
    </xf>
    <xf numFmtId="0" fontId="3" fillId="4" borderId="16" xfId="0" applyNumberFormat="1" applyFont="1" applyFill="1" applyBorder="1" applyAlignment="1">
      <alignment horizontal="center" vertical="center" wrapText="1"/>
    </xf>
    <xf numFmtId="0" fontId="3" fillId="4" borderId="17" xfId="0" applyNumberFormat="1" applyFont="1" applyFill="1" applyBorder="1" applyAlignment="1">
      <alignment horizontal="center" vertical="center" wrapText="1"/>
    </xf>
    <xf numFmtId="0" fontId="3" fillId="4" borderId="21" xfId="0" applyNumberFormat="1" applyFont="1" applyFill="1" applyBorder="1" applyAlignment="1">
      <alignment horizontal="center" vertical="center" wrapText="1"/>
    </xf>
    <xf numFmtId="164" fontId="15" fillId="4" borderId="5" xfId="1" applyFont="1" applyFill="1" applyBorder="1" applyAlignment="1">
      <alignment horizontal="center" vertical="center" wrapText="1"/>
    </xf>
    <xf numFmtId="0" fontId="6" fillId="4" borderId="9" xfId="0" applyNumberFormat="1" applyFont="1" applyFill="1" applyBorder="1" applyAlignment="1">
      <alignment horizontal="center" vertical="center" wrapText="1"/>
    </xf>
    <xf numFmtId="0" fontId="6" fillId="4" borderId="10" xfId="0" applyNumberFormat="1" applyFont="1" applyFill="1" applyBorder="1" applyAlignment="1">
      <alignment horizontal="center" vertical="center" wrapText="1"/>
    </xf>
    <xf numFmtId="0" fontId="19" fillId="4" borderId="10" xfId="0" applyNumberFormat="1" applyFont="1" applyFill="1" applyBorder="1" applyAlignment="1">
      <alignment horizontal="center" vertical="center" wrapText="1"/>
    </xf>
    <xf numFmtId="0" fontId="3" fillId="4" borderId="3" xfId="0" applyNumberFormat="1" applyFont="1" applyFill="1" applyBorder="1" applyAlignment="1">
      <alignment vertical="center"/>
    </xf>
    <xf numFmtId="0" fontId="3" fillId="4" borderId="2" xfId="0" applyNumberFormat="1" applyFont="1" applyFill="1" applyBorder="1" applyAlignment="1">
      <alignment vertical="center"/>
    </xf>
    <xf numFmtId="0" fontId="2" fillId="4" borderId="2" xfId="0" applyNumberFormat="1" applyFont="1" applyFill="1" applyBorder="1" applyAlignment="1">
      <alignment vertical="center"/>
    </xf>
    <xf numFmtId="0" fontId="3" fillId="4" borderId="11" xfId="0" applyNumberFormat="1" applyFont="1" applyFill="1" applyBorder="1" applyAlignment="1">
      <alignment vertical="center"/>
    </xf>
    <xf numFmtId="0" fontId="2" fillId="4" borderId="4" xfId="0" applyNumberFormat="1" applyFont="1" applyFill="1" applyBorder="1" applyAlignment="1">
      <alignment vertical="center"/>
    </xf>
    <xf numFmtId="3" fontId="15" fillId="4" borderId="5" xfId="0" applyNumberFormat="1" applyFont="1" applyFill="1" applyBorder="1" applyAlignment="1">
      <alignment horizontal="center" vertical="center" wrapText="1"/>
    </xf>
    <xf numFmtId="3" fontId="15" fillId="4" borderId="1" xfId="0" applyNumberFormat="1" applyFont="1" applyFill="1" applyBorder="1" applyAlignment="1">
      <alignment horizontal="center" vertical="center" wrapText="1"/>
    </xf>
    <xf numFmtId="0" fontId="15" fillId="4" borderId="5" xfId="2" applyFont="1" applyFill="1" applyBorder="1" applyAlignment="1">
      <alignment horizontal="center" vertical="center"/>
    </xf>
    <xf numFmtId="9" fontId="15" fillId="4" borderId="5" xfId="2" applyNumberFormat="1"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5" xfId="0" applyFont="1" applyFill="1" applyBorder="1" applyAlignment="1" applyProtection="1">
      <alignment horizontal="center" vertical="center" wrapText="1"/>
      <protection locked="0"/>
    </xf>
    <xf numFmtId="49" fontId="15" fillId="4" borderId="5" xfId="0" applyNumberFormat="1" applyFont="1" applyFill="1" applyBorder="1" applyAlignment="1" applyProtection="1">
      <alignment horizontal="center" vertical="center" wrapText="1"/>
      <protection locked="0"/>
    </xf>
    <xf numFmtId="1" fontId="15" fillId="4" borderId="5" xfId="0" applyNumberFormat="1" applyFont="1" applyFill="1" applyBorder="1" applyAlignment="1">
      <alignment horizontal="center" vertical="center"/>
    </xf>
    <xf numFmtId="9" fontId="15" fillId="4" borderId="5" xfId="2" applyNumberFormat="1" applyFont="1" applyFill="1" applyBorder="1" applyAlignment="1">
      <alignment horizontal="center" vertical="center"/>
    </xf>
    <xf numFmtId="0" fontId="15" fillId="4" borderId="5" xfId="0" applyFont="1" applyFill="1" applyBorder="1" applyAlignment="1">
      <alignment horizontal="center" vertical="center" wrapText="1"/>
    </xf>
    <xf numFmtId="49" fontId="15" fillId="4" borderId="5" xfId="2" applyNumberFormat="1" applyFont="1" applyFill="1" applyBorder="1" applyAlignment="1">
      <alignment horizontal="center" vertical="center"/>
    </xf>
    <xf numFmtId="0" fontId="15" fillId="4" borderId="1" xfId="2" applyFont="1" applyFill="1" applyBorder="1" applyAlignment="1">
      <alignment vertical="center"/>
    </xf>
    <xf numFmtId="0" fontId="3" fillId="4" borderId="12" xfId="0" applyNumberFormat="1" applyFont="1" applyFill="1" applyBorder="1" applyAlignment="1">
      <alignment vertical="center"/>
    </xf>
    <xf numFmtId="0" fontId="3" fillId="4" borderId="13" xfId="0" applyNumberFormat="1" applyFont="1" applyFill="1" applyBorder="1" applyAlignment="1">
      <alignment vertical="center"/>
    </xf>
    <xf numFmtId="0" fontId="3" fillId="4" borderId="14" xfId="0" applyNumberFormat="1" applyFont="1" applyFill="1" applyBorder="1" applyAlignment="1">
      <alignment vertical="center"/>
    </xf>
    <xf numFmtId="0" fontId="2" fillId="4" borderId="5" xfId="0" applyNumberFormat="1" applyFont="1" applyFill="1" applyBorder="1" applyAlignment="1">
      <alignment horizontal="center" vertical="center"/>
    </xf>
    <xf numFmtId="164" fontId="22" fillId="4" borderId="5" xfId="1" applyFont="1" applyFill="1" applyBorder="1" applyAlignment="1">
      <alignment horizontal="center" vertical="center" wrapText="1"/>
    </xf>
    <xf numFmtId="0" fontId="2" fillId="4" borderId="12" xfId="0" applyNumberFormat="1" applyFont="1" applyFill="1" applyBorder="1" applyAlignment="1">
      <alignment horizontal="center" vertical="center"/>
    </xf>
    <xf numFmtId="0" fontId="2" fillId="4" borderId="5" xfId="0" applyNumberFormat="1" applyFont="1" applyFill="1" applyBorder="1" applyAlignment="1">
      <alignment vertical="center"/>
    </xf>
    <xf numFmtId="0" fontId="15" fillId="4" borderId="1" xfId="2" applyFont="1" applyFill="1" applyBorder="1" applyAlignment="1">
      <alignment horizontal="center" vertical="center"/>
    </xf>
    <xf numFmtId="0" fontId="15" fillId="4" borderId="5" xfId="0" applyNumberFormat="1" applyFont="1" applyFill="1" applyBorder="1" applyAlignment="1">
      <alignment horizontal="center" vertical="center" wrapText="1"/>
    </xf>
    <xf numFmtId="164" fontId="15" fillId="4" borderId="5" xfId="1" applyFont="1" applyFill="1" applyBorder="1" applyAlignment="1">
      <alignment horizontal="center" vertical="center"/>
    </xf>
    <xf numFmtId="49" fontId="15" fillId="4" borderId="5" xfId="2" applyNumberFormat="1" applyFont="1" applyFill="1" applyBorder="1" applyAlignment="1">
      <alignment horizontal="center" vertical="center" wrapText="1"/>
    </xf>
    <xf numFmtId="0" fontId="0" fillId="4" borderId="0" xfId="0" applyFill="1"/>
    <xf numFmtId="164" fontId="3" fillId="4" borderId="12" xfId="0" applyNumberFormat="1" applyFont="1" applyFill="1" applyBorder="1" applyAlignment="1">
      <alignment horizontal="left" vertical="center"/>
    </xf>
    <xf numFmtId="165" fontId="15" fillId="4" borderId="5" xfId="4" applyFont="1" applyFill="1" applyBorder="1" applyAlignment="1">
      <alignment horizontal="center" vertical="center"/>
    </xf>
    <xf numFmtId="0" fontId="21" fillId="4" borderId="5" xfId="10" applyFont="1" applyFill="1" applyBorder="1" applyAlignment="1">
      <alignment horizontal="center" vertical="center" wrapText="1"/>
    </xf>
    <xf numFmtId="165" fontId="22" fillId="4" borderId="5" xfId="4" applyFont="1" applyFill="1" applyBorder="1" applyAlignment="1">
      <alignment horizontal="center" vertical="center"/>
    </xf>
    <xf numFmtId="0" fontId="3" fillId="4" borderId="5" xfId="0" applyNumberFormat="1" applyFont="1" applyFill="1" applyBorder="1" applyAlignment="1">
      <alignment horizontal="center" vertical="center"/>
    </xf>
    <xf numFmtId="0" fontId="3" fillId="4" borderId="15" xfId="0" applyNumberFormat="1" applyFont="1" applyFill="1" applyBorder="1" applyAlignment="1">
      <alignment horizontal="center" vertical="center"/>
    </xf>
    <xf numFmtId="0" fontId="2" fillId="4" borderId="15" xfId="0" applyNumberFormat="1" applyFont="1" applyFill="1" applyBorder="1" applyAlignment="1">
      <alignment vertical="center"/>
    </xf>
    <xf numFmtId="0" fontId="2" fillId="4" borderId="15" xfId="0" applyNumberFormat="1" applyFont="1" applyFill="1" applyBorder="1" applyAlignment="1">
      <alignment horizontal="center" vertical="center"/>
    </xf>
    <xf numFmtId="0" fontId="4" fillId="4" borderId="1" xfId="0" applyNumberFormat="1" applyFont="1" applyFill="1" applyBorder="1" applyAlignment="1">
      <alignment vertical="center"/>
    </xf>
    <xf numFmtId="0" fontId="7" fillId="4" borderId="1" xfId="0" applyNumberFormat="1" applyFont="1" applyFill="1" applyBorder="1" applyAlignment="1">
      <alignment vertical="center"/>
    </xf>
    <xf numFmtId="0" fontId="5" fillId="4" borderId="1" xfId="0" applyNumberFormat="1" applyFont="1" applyFill="1" applyBorder="1" applyAlignment="1">
      <alignment vertical="center"/>
    </xf>
    <xf numFmtId="0" fontId="8" fillId="4" borderId="1" xfId="0" applyNumberFormat="1" applyFont="1" applyFill="1" applyBorder="1" applyAlignment="1">
      <alignment vertical="center"/>
    </xf>
    <xf numFmtId="0" fontId="9" fillId="4" borderId="1" xfId="0" applyNumberFormat="1" applyFont="1" applyFill="1" applyBorder="1" applyAlignment="1">
      <alignment vertical="center"/>
    </xf>
    <xf numFmtId="0" fontId="20" fillId="4" borderId="1" xfId="0" applyNumberFormat="1" applyFont="1" applyFill="1" applyBorder="1" applyAlignment="1">
      <alignment vertical="center"/>
    </xf>
    <xf numFmtId="0" fontId="10" fillId="4" borderId="1" xfId="0" applyNumberFormat="1" applyFont="1" applyFill="1" applyBorder="1" applyAlignment="1">
      <alignment horizontal="center" vertical="center"/>
    </xf>
    <xf numFmtId="0" fontId="4" fillId="4" borderId="1" xfId="0" applyNumberFormat="1" applyFont="1" applyFill="1" applyBorder="1" applyAlignment="1">
      <alignment horizontal="left" vertical="center" wrapText="1"/>
    </xf>
    <xf numFmtId="0" fontId="11" fillId="4" borderId="1" xfId="0" applyNumberFormat="1" applyFont="1" applyFill="1" applyBorder="1" applyAlignment="1">
      <alignment horizontal="left" vertical="center"/>
    </xf>
    <xf numFmtId="0" fontId="4" fillId="4" borderId="1" xfId="0" applyNumberFormat="1" applyFont="1" applyFill="1" applyBorder="1" applyAlignment="1">
      <alignment horizontal="left" vertical="center"/>
    </xf>
    <xf numFmtId="0" fontId="4" fillId="4" borderId="1" xfId="0" applyNumberFormat="1" applyFont="1" applyFill="1" applyBorder="1" applyAlignment="1">
      <alignment vertical="center" wrapText="1"/>
    </xf>
    <xf numFmtId="0" fontId="5" fillId="4" borderId="0" xfId="0" applyFont="1" applyFill="1" applyAlignment="1">
      <alignment horizontal="center" vertical="center"/>
    </xf>
    <xf numFmtId="0" fontId="12" fillId="4" borderId="1" xfId="0" applyNumberFormat="1" applyFont="1" applyFill="1" applyBorder="1" applyAlignment="1">
      <alignment vertical="center"/>
    </xf>
    <xf numFmtId="0" fontId="11" fillId="4" borderId="1" xfId="0" applyNumberFormat="1" applyFont="1" applyFill="1" applyBorder="1" applyAlignment="1">
      <alignment vertical="center"/>
    </xf>
    <xf numFmtId="49" fontId="4" fillId="4" borderId="1" xfId="0" applyNumberFormat="1" applyFont="1" applyFill="1" applyBorder="1" applyAlignment="1">
      <alignment vertical="center"/>
    </xf>
    <xf numFmtId="0" fontId="4" fillId="4" borderId="1" xfId="0" applyNumberFormat="1" applyFont="1" applyFill="1" applyBorder="1" applyAlignment="1">
      <alignment horizontal="justify" vertical="center" wrapText="1"/>
    </xf>
    <xf numFmtId="0" fontId="2" fillId="4" borderId="0" xfId="0" applyFont="1" applyFill="1" applyAlignment="1">
      <alignment vertical="center"/>
    </xf>
    <xf numFmtId="0" fontId="3" fillId="4"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3" fillId="4" borderId="18" xfId="0" applyNumberFormat="1" applyFont="1" applyFill="1" applyBorder="1" applyAlignment="1">
      <alignment horizontal="right" vertical="center"/>
    </xf>
    <xf numFmtId="0" fontId="3" fillId="4" borderId="19" xfId="0" applyNumberFormat="1" applyFont="1" applyFill="1" applyBorder="1" applyAlignment="1">
      <alignment horizontal="right" vertical="center"/>
    </xf>
    <xf numFmtId="0" fontId="3" fillId="4" borderId="20" xfId="0" applyNumberFormat="1" applyFont="1" applyFill="1" applyBorder="1" applyAlignment="1">
      <alignment horizontal="right" vertical="center"/>
    </xf>
  </cellXfs>
  <cellStyles count="11">
    <cellStyle name="Обычный" xfId="0" builtinId="0"/>
    <cellStyle name="Обычный 10 2 2" xfId="3"/>
    <cellStyle name="Обычный 2" xfId="2"/>
    <cellStyle name="Обычный 2 2" xfId="5"/>
    <cellStyle name="Обычный 2 2 2" xfId="10"/>
    <cellStyle name="Обычный 2 4" xfId="6"/>
    <cellStyle name="Обычный 5" xfId="8"/>
    <cellStyle name="Обычный 7" xfId="9"/>
    <cellStyle name="Финансовый" xfId="1" builtinId="3"/>
    <cellStyle name="Финансовый 2" xfId="7"/>
    <cellStyle name="Финансовый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I105"/>
  <sheetViews>
    <sheetView tabSelected="1" zoomScale="70" zoomScaleNormal="70" zoomScaleSheetLayoutView="70" workbookViewId="0">
      <pane xSplit="6" ySplit="10" topLeftCell="G11" activePane="bottomRight" state="frozen"/>
      <selection pane="topRight" activeCell="G1" sqref="G1"/>
      <selection pane="bottomLeft" activeCell="A11" sqref="A11"/>
      <selection pane="bottomRight" activeCell="Y26" sqref="Y26"/>
    </sheetView>
  </sheetViews>
  <sheetFormatPr defaultRowHeight="15" outlineLevelRow="1" x14ac:dyDescent="0.25"/>
  <cols>
    <col min="1" max="1" width="6.42578125" style="3" customWidth="1"/>
    <col min="2" max="2" width="8.7109375" style="4" customWidth="1"/>
    <col min="3" max="3" width="14" style="4" customWidth="1"/>
    <col min="4" max="4" width="11.42578125" style="4" customWidth="1"/>
    <col min="5" max="5" width="19.42578125" style="4" customWidth="1"/>
    <col min="6" max="6" width="28.140625" style="4" customWidth="1"/>
    <col min="7" max="7" width="34.42578125" style="4" customWidth="1"/>
    <col min="8" max="9" width="9" style="4" customWidth="1"/>
    <col min="10" max="10" width="11.85546875" style="4" customWidth="1"/>
    <col min="11" max="11" width="14.5703125" style="4" customWidth="1"/>
    <col min="12" max="12" width="14.140625" style="4" customWidth="1"/>
    <col min="13" max="13" width="18.7109375" style="4" customWidth="1"/>
    <col min="14" max="14" width="7.5703125" style="4" customWidth="1"/>
    <col min="15" max="15" width="17.7109375" style="4" customWidth="1"/>
    <col min="16" max="16" width="19.42578125" style="4" customWidth="1"/>
    <col min="17" max="17" width="7.7109375" style="4" customWidth="1"/>
    <col min="18" max="18" width="10.85546875" style="4" customWidth="1"/>
    <col min="19" max="19" width="15.5703125" style="4" customWidth="1"/>
    <col min="20" max="20" width="16.5703125" style="4" customWidth="1"/>
    <col min="21" max="21" width="20.140625" style="4" customWidth="1"/>
    <col min="22" max="22" width="20.7109375" style="4" customWidth="1"/>
    <col min="23" max="23" width="10.7109375" style="4" customWidth="1"/>
    <col min="24" max="24" width="9.5703125" style="4" customWidth="1"/>
    <col min="25" max="25" width="13.85546875" style="4" customWidth="1"/>
    <col min="26" max="16384" width="9.140625" style="6"/>
  </cols>
  <sheetData>
    <row r="1" spans="1:25" ht="15.75" thickBot="1" x14ac:dyDescent="0.3">
      <c r="V1" s="5"/>
      <c r="W1" s="5"/>
      <c r="X1" s="3"/>
    </row>
    <row r="2" spans="1:25" ht="16.5" thickBot="1" x14ac:dyDescent="0.3">
      <c r="C2" s="7" t="s">
        <v>0</v>
      </c>
      <c r="D2" s="8"/>
      <c r="E2" s="8"/>
      <c r="F2" s="8"/>
      <c r="G2" s="8"/>
      <c r="H2" s="8"/>
      <c r="I2" s="8"/>
      <c r="J2" s="8"/>
      <c r="K2" s="8"/>
      <c r="L2" s="8"/>
      <c r="M2" s="8"/>
      <c r="N2" s="8"/>
      <c r="O2" s="8"/>
      <c r="P2" s="9"/>
      <c r="V2" s="10"/>
      <c r="W2" s="10"/>
    </row>
    <row r="3" spans="1:25" x14ac:dyDescent="0.25">
      <c r="O3" s="10"/>
      <c r="V3" s="10"/>
      <c r="W3" s="10"/>
    </row>
    <row r="4" spans="1:25" s="71" customFormat="1" ht="12.75" x14ac:dyDescent="0.25">
      <c r="A4" s="3"/>
      <c r="B4" s="72" t="s">
        <v>186</v>
      </c>
      <c r="C4" s="72"/>
      <c r="D4" s="72"/>
      <c r="E4" s="72"/>
      <c r="F4" s="72"/>
      <c r="G4" s="72"/>
      <c r="H4" s="72"/>
      <c r="I4" s="72"/>
      <c r="J4" s="72"/>
      <c r="K4" s="72"/>
      <c r="L4" s="72"/>
      <c r="M4" s="72"/>
      <c r="N4" s="72"/>
      <c r="O4" s="72"/>
      <c r="P4" s="72"/>
      <c r="Q4" s="72"/>
      <c r="R4" s="72"/>
      <c r="S4" s="72"/>
      <c r="T4" s="72"/>
      <c r="U4" s="72"/>
      <c r="V4" s="72"/>
      <c r="W4" s="72"/>
      <c r="X4" s="72"/>
      <c r="Y4" s="72"/>
    </row>
    <row r="5" spans="1:25" s="71" customFormat="1" ht="13.5" thickBot="1" x14ac:dyDescent="0.3">
      <c r="A5" s="3"/>
      <c r="B5" s="73"/>
      <c r="C5" s="73"/>
      <c r="D5" s="74" t="s">
        <v>1</v>
      </c>
      <c r="E5" s="74"/>
      <c r="F5" s="74"/>
      <c r="G5" s="74"/>
      <c r="H5" s="74"/>
      <c r="I5" s="74"/>
      <c r="J5" s="74"/>
      <c r="K5" s="74"/>
      <c r="L5" s="74"/>
      <c r="M5" s="74"/>
      <c r="N5" s="74"/>
      <c r="O5" s="74"/>
      <c r="P5" s="74"/>
      <c r="Q5" s="74"/>
      <c r="R5" s="74"/>
      <c r="S5" s="74"/>
      <c r="T5" s="74"/>
      <c r="U5" s="74"/>
      <c r="V5" s="74"/>
      <c r="W5" s="74"/>
      <c r="X5" s="74"/>
      <c r="Y5" s="4"/>
    </row>
    <row r="6" spans="1:25" s="71" customFormat="1" ht="12.75" x14ac:dyDescent="0.25">
      <c r="A6" s="3"/>
      <c r="B6" s="4"/>
      <c r="C6" s="4"/>
      <c r="D6" s="4"/>
      <c r="E6" s="4"/>
      <c r="F6" s="4"/>
      <c r="G6" s="4"/>
      <c r="H6" s="4"/>
      <c r="I6" s="4"/>
      <c r="J6" s="4"/>
      <c r="K6" s="4"/>
      <c r="L6" s="10"/>
      <c r="M6" s="10"/>
      <c r="N6" s="10"/>
      <c r="O6" s="10"/>
      <c r="P6" s="4"/>
      <c r="Q6" s="4"/>
      <c r="R6" s="10"/>
      <c r="S6" s="10"/>
      <c r="T6" s="75" t="s">
        <v>228</v>
      </c>
      <c r="U6" s="76"/>
      <c r="V6" s="76"/>
      <c r="W6" s="76"/>
      <c r="X6" s="76"/>
      <c r="Y6" s="77"/>
    </row>
    <row r="7" spans="1:25" ht="15.75" thickBot="1" x14ac:dyDescent="0.3"/>
    <row r="8" spans="1:25" ht="90" thickBot="1" x14ac:dyDescent="0.3">
      <c r="B8" s="11" t="s">
        <v>2</v>
      </c>
      <c r="C8" s="11" t="s">
        <v>3</v>
      </c>
      <c r="D8" s="11" t="s">
        <v>4</v>
      </c>
      <c r="E8" s="11" t="s">
        <v>5</v>
      </c>
      <c r="F8" s="11" t="s">
        <v>6</v>
      </c>
      <c r="G8" s="11" t="s">
        <v>7</v>
      </c>
      <c r="H8" s="11" t="s">
        <v>8</v>
      </c>
      <c r="I8" s="11" t="s">
        <v>9</v>
      </c>
      <c r="J8" s="11" t="s">
        <v>10</v>
      </c>
      <c r="K8" s="11" t="s">
        <v>11</v>
      </c>
      <c r="L8" s="11" t="s">
        <v>12</v>
      </c>
      <c r="M8" s="11" t="s">
        <v>13</v>
      </c>
      <c r="N8" s="11" t="s">
        <v>14</v>
      </c>
      <c r="O8" s="11" t="s">
        <v>15</v>
      </c>
      <c r="P8" s="11" t="s">
        <v>16</v>
      </c>
      <c r="Q8" s="11" t="s">
        <v>17</v>
      </c>
      <c r="R8" s="11" t="s">
        <v>18</v>
      </c>
      <c r="S8" s="11" t="s">
        <v>19</v>
      </c>
      <c r="T8" s="11" t="s">
        <v>20</v>
      </c>
      <c r="U8" s="11" t="s">
        <v>21</v>
      </c>
      <c r="V8" s="11" t="s">
        <v>22</v>
      </c>
      <c r="W8" s="11" t="s">
        <v>23</v>
      </c>
      <c r="X8" s="12" t="s">
        <v>24</v>
      </c>
      <c r="Y8" s="13" t="s">
        <v>25</v>
      </c>
    </row>
    <row r="9" spans="1:25" ht="15.75" thickBot="1" x14ac:dyDescent="0.3">
      <c r="B9" s="15">
        <v>1</v>
      </c>
      <c r="C9" s="16">
        <v>2</v>
      </c>
      <c r="D9" s="16">
        <v>3</v>
      </c>
      <c r="E9" s="16">
        <v>4</v>
      </c>
      <c r="F9" s="16">
        <v>5</v>
      </c>
      <c r="G9" s="17">
        <v>6</v>
      </c>
      <c r="H9" s="16">
        <v>7</v>
      </c>
      <c r="I9" s="16">
        <v>8</v>
      </c>
      <c r="J9" s="16">
        <v>9</v>
      </c>
      <c r="K9" s="16">
        <v>10</v>
      </c>
      <c r="L9" s="16">
        <v>11</v>
      </c>
      <c r="M9" s="16">
        <v>12</v>
      </c>
      <c r="N9" s="16">
        <v>13</v>
      </c>
      <c r="O9" s="16">
        <v>14</v>
      </c>
      <c r="P9" s="16">
        <v>15</v>
      </c>
      <c r="Q9" s="16">
        <v>16</v>
      </c>
      <c r="R9" s="16">
        <v>17</v>
      </c>
      <c r="S9" s="16">
        <v>18</v>
      </c>
      <c r="T9" s="16">
        <v>19</v>
      </c>
      <c r="U9" s="16">
        <v>20</v>
      </c>
      <c r="V9" s="16">
        <v>21</v>
      </c>
      <c r="W9" s="16">
        <v>22</v>
      </c>
      <c r="X9" s="16">
        <v>23</v>
      </c>
      <c r="Y9" s="16">
        <v>24</v>
      </c>
    </row>
    <row r="10" spans="1:25" ht="15" customHeight="1" x14ac:dyDescent="0.25">
      <c r="A10" s="4"/>
      <c r="B10" s="18" t="s">
        <v>26</v>
      </c>
      <c r="C10" s="19"/>
      <c r="D10" s="19"/>
      <c r="E10" s="19"/>
      <c r="F10" s="19"/>
      <c r="G10" s="20"/>
      <c r="H10" s="19"/>
      <c r="I10" s="19"/>
      <c r="J10" s="19"/>
      <c r="K10" s="19"/>
      <c r="L10" s="19"/>
      <c r="M10" s="19"/>
      <c r="N10" s="19"/>
      <c r="O10" s="19"/>
      <c r="P10" s="19"/>
      <c r="Q10" s="19"/>
      <c r="R10" s="19"/>
      <c r="S10" s="19"/>
      <c r="T10" s="19"/>
      <c r="U10" s="19"/>
      <c r="V10" s="21"/>
      <c r="W10" s="21"/>
      <c r="X10" s="22"/>
      <c r="Y10" s="22"/>
    </row>
    <row r="11" spans="1:25" s="24" customFormat="1" ht="114.75" customHeight="1" x14ac:dyDescent="0.25">
      <c r="B11" s="25" t="s">
        <v>27</v>
      </c>
      <c r="C11" s="23" t="s">
        <v>79</v>
      </c>
      <c r="D11" s="23" t="s">
        <v>94</v>
      </c>
      <c r="E11" s="23" t="s">
        <v>80</v>
      </c>
      <c r="F11" s="23" t="s">
        <v>95</v>
      </c>
      <c r="G11" s="23" t="s">
        <v>195</v>
      </c>
      <c r="H11" s="25" t="s">
        <v>81</v>
      </c>
      <c r="I11" s="26">
        <v>0.5</v>
      </c>
      <c r="J11" s="27">
        <v>710000000</v>
      </c>
      <c r="K11" s="23" t="s">
        <v>82</v>
      </c>
      <c r="L11" s="25" t="s">
        <v>167</v>
      </c>
      <c r="M11" s="23" t="s">
        <v>96</v>
      </c>
      <c r="N11" s="28" t="s">
        <v>84</v>
      </c>
      <c r="O11" s="28" t="s">
        <v>187</v>
      </c>
      <c r="P11" s="23" t="s">
        <v>91</v>
      </c>
      <c r="Q11" s="29">
        <v>112</v>
      </c>
      <c r="R11" s="28" t="s">
        <v>85</v>
      </c>
      <c r="S11" s="14">
        <v>16290</v>
      </c>
      <c r="T11" s="14">
        <v>151</v>
      </c>
      <c r="U11" s="14">
        <f>S11*T11</f>
        <v>2459790</v>
      </c>
      <c r="V11" s="14">
        <f>U11*1.12</f>
        <v>2754964.8000000003</v>
      </c>
      <c r="W11" s="25" t="s">
        <v>207</v>
      </c>
      <c r="X11" s="25">
        <v>2017</v>
      </c>
      <c r="Y11" s="27"/>
    </row>
    <row r="12" spans="1:25" s="24" customFormat="1" ht="89.25" customHeight="1" x14ac:dyDescent="0.25">
      <c r="B12" s="25" t="s">
        <v>28</v>
      </c>
      <c r="C12" s="23" t="s">
        <v>79</v>
      </c>
      <c r="D12" s="23" t="s">
        <v>196</v>
      </c>
      <c r="E12" s="23" t="s">
        <v>90</v>
      </c>
      <c r="F12" s="23" t="s">
        <v>197</v>
      </c>
      <c r="G12" s="23" t="s">
        <v>92</v>
      </c>
      <c r="H12" s="25" t="s">
        <v>81</v>
      </c>
      <c r="I12" s="26">
        <v>0.5</v>
      </c>
      <c r="J12" s="27">
        <v>710000000</v>
      </c>
      <c r="K12" s="23" t="s">
        <v>82</v>
      </c>
      <c r="L12" s="25" t="s">
        <v>167</v>
      </c>
      <c r="M12" s="23" t="s">
        <v>93</v>
      </c>
      <c r="N12" s="28" t="s">
        <v>84</v>
      </c>
      <c r="O12" s="28" t="s">
        <v>187</v>
      </c>
      <c r="P12" s="23" t="s">
        <v>91</v>
      </c>
      <c r="Q12" s="29" t="s">
        <v>88</v>
      </c>
      <c r="R12" s="28" t="s">
        <v>89</v>
      </c>
      <c r="S12" s="14">
        <v>1300</v>
      </c>
      <c r="T12" s="14">
        <v>400</v>
      </c>
      <c r="U12" s="14">
        <f t="shared" ref="U12:U15" si="0">S12*T12</f>
        <v>520000</v>
      </c>
      <c r="V12" s="14">
        <f t="shared" ref="V12:V15" si="1">U12*1.12</f>
        <v>582400</v>
      </c>
      <c r="W12" s="25" t="s">
        <v>207</v>
      </c>
      <c r="X12" s="25">
        <v>2017</v>
      </c>
      <c r="Y12" s="27"/>
    </row>
    <row r="13" spans="1:25" s="24" customFormat="1" ht="89.25" x14ac:dyDescent="0.25">
      <c r="B13" s="25" t="s">
        <v>29</v>
      </c>
      <c r="C13" s="23" t="s">
        <v>79</v>
      </c>
      <c r="D13" s="23" t="s">
        <v>192</v>
      </c>
      <c r="E13" s="23" t="s">
        <v>90</v>
      </c>
      <c r="F13" s="23" t="s">
        <v>193</v>
      </c>
      <c r="G13" s="23" t="s">
        <v>194</v>
      </c>
      <c r="H13" s="25" t="s">
        <v>81</v>
      </c>
      <c r="I13" s="26">
        <v>0.5</v>
      </c>
      <c r="J13" s="27">
        <v>710000000</v>
      </c>
      <c r="K13" s="23" t="s">
        <v>82</v>
      </c>
      <c r="L13" s="25" t="s">
        <v>167</v>
      </c>
      <c r="M13" s="23" t="s">
        <v>93</v>
      </c>
      <c r="N13" s="28" t="s">
        <v>84</v>
      </c>
      <c r="O13" s="28" t="s">
        <v>187</v>
      </c>
      <c r="P13" s="23" t="s">
        <v>91</v>
      </c>
      <c r="Q13" s="29" t="s">
        <v>88</v>
      </c>
      <c r="R13" s="28" t="s">
        <v>89</v>
      </c>
      <c r="S13" s="14">
        <v>8000</v>
      </c>
      <c r="T13" s="14">
        <v>64</v>
      </c>
      <c r="U13" s="14">
        <f t="shared" si="0"/>
        <v>512000</v>
      </c>
      <c r="V13" s="14">
        <f t="shared" si="1"/>
        <v>573440</v>
      </c>
      <c r="W13" s="25" t="s">
        <v>207</v>
      </c>
      <c r="X13" s="25">
        <v>2017</v>
      </c>
      <c r="Y13" s="27"/>
    </row>
    <row r="14" spans="1:25" s="34" customFormat="1" ht="38.25" customHeight="1" x14ac:dyDescent="0.25">
      <c r="A14" s="24"/>
      <c r="B14" s="25" t="s">
        <v>86</v>
      </c>
      <c r="C14" s="23" t="s">
        <v>79</v>
      </c>
      <c r="D14" s="23" t="s">
        <v>97</v>
      </c>
      <c r="E14" s="23" t="s">
        <v>98</v>
      </c>
      <c r="F14" s="23" t="s">
        <v>99</v>
      </c>
      <c r="G14" s="30"/>
      <c r="H14" s="25" t="s">
        <v>100</v>
      </c>
      <c r="I14" s="31">
        <v>1</v>
      </c>
      <c r="J14" s="27">
        <v>710000000</v>
      </c>
      <c r="K14" s="27" t="s">
        <v>82</v>
      </c>
      <c r="L14" s="25" t="s">
        <v>219</v>
      </c>
      <c r="M14" s="32" t="s">
        <v>101</v>
      </c>
      <c r="N14" s="28" t="s">
        <v>84</v>
      </c>
      <c r="O14" s="28" t="s">
        <v>188</v>
      </c>
      <c r="P14" s="28" t="s">
        <v>102</v>
      </c>
      <c r="Q14" s="33">
        <v>214</v>
      </c>
      <c r="R14" s="25" t="s">
        <v>103</v>
      </c>
      <c r="S14" s="14">
        <v>20348559.050000001</v>
      </c>
      <c r="T14" s="14">
        <v>16.16</v>
      </c>
      <c r="U14" s="14">
        <f t="shared" si="0"/>
        <v>328832714.24800003</v>
      </c>
      <c r="V14" s="14">
        <f t="shared" si="1"/>
        <v>368292639.95776004</v>
      </c>
      <c r="W14" s="25"/>
      <c r="X14" s="25">
        <v>2017</v>
      </c>
      <c r="Y14" s="25"/>
    </row>
    <row r="15" spans="1:25" s="34" customFormat="1" ht="38.25" customHeight="1" x14ac:dyDescent="0.25">
      <c r="A15" s="24"/>
      <c r="B15" s="25" t="s">
        <v>87</v>
      </c>
      <c r="C15" s="23" t="s">
        <v>79</v>
      </c>
      <c r="D15" s="23" t="s">
        <v>105</v>
      </c>
      <c r="E15" s="23" t="s">
        <v>106</v>
      </c>
      <c r="F15" s="23" t="s">
        <v>107</v>
      </c>
      <c r="G15" s="30"/>
      <c r="H15" s="25" t="s">
        <v>100</v>
      </c>
      <c r="I15" s="31">
        <v>1</v>
      </c>
      <c r="J15" s="27">
        <v>710000000</v>
      </c>
      <c r="K15" s="27" t="s">
        <v>82</v>
      </c>
      <c r="L15" s="25" t="s">
        <v>219</v>
      </c>
      <c r="M15" s="32" t="s">
        <v>101</v>
      </c>
      <c r="N15" s="28" t="s">
        <v>84</v>
      </c>
      <c r="O15" s="28" t="s">
        <v>188</v>
      </c>
      <c r="P15" s="28" t="s">
        <v>102</v>
      </c>
      <c r="Q15" s="33">
        <v>233</v>
      </c>
      <c r="R15" s="25" t="s">
        <v>108</v>
      </c>
      <c r="S15" s="14">
        <v>18197.46</v>
      </c>
      <c r="T15" s="14">
        <v>3011.05</v>
      </c>
      <c r="U15" s="14">
        <f t="shared" si="0"/>
        <v>54793461.932999998</v>
      </c>
      <c r="V15" s="14">
        <f t="shared" si="1"/>
        <v>61368677.364960007</v>
      </c>
      <c r="W15" s="25"/>
      <c r="X15" s="25">
        <v>2017</v>
      </c>
      <c r="Y15" s="25"/>
    </row>
    <row r="16" spans="1:25" s="34" customFormat="1" ht="12.75" customHeight="1" x14ac:dyDescent="0.25">
      <c r="A16" s="4"/>
      <c r="B16" s="35" t="s">
        <v>30</v>
      </c>
      <c r="C16" s="36"/>
      <c r="D16" s="37"/>
      <c r="E16" s="38"/>
      <c r="F16" s="38"/>
      <c r="G16" s="38"/>
      <c r="H16" s="38"/>
      <c r="I16" s="38"/>
      <c r="J16" s="23"/>
      <c r="K16" s="38"/>
      <c r="L16" s="27"/>
      <c r="M16" s="38"/>
      <c r="N16" s="38"/>
      <c r="O16" s="38"/>
      <c r="P16" s="38"/>
      <c r="Q16" s="38"/>
      <c r="R16" s="38"/>
      <c r="S16" s="38"/>
      <c r="T16" s="38"/>
      <c r="U16" s="39">
        <f>SUM(U11:U15)</f>
        <v>387117966.18099999</v>
      </c>
      <c r="V16" s="39">
        <f>SUM(V11:V15)</f>
        <v>433572122.12272006</v>
      </c>
      <c r="W16" s="40"/>
      <c r="X16" s="41"/>
      <c r="Y16" s="41"/>
    </row>
    <row r="17" spans="1:25" s="34" customFormat="1" ht="12.75" customHeight="1" collapsed="1" x14ac:dyDescent="0.25">
      <c r="A17" s="4"/>
      <c r="B17" s="18" t="s">
        <v>31</v>
      </c>
      <c r="C17" s="19"/>
      <c r="D17" s="19"/>
      <c r="E17" s="19"/>
      <c r="F17" s="19"/>
      <c r="G17" s="20"/>
      <c r="H17" s="19"/>
      <c r="I17" s="19"/>
      <c r="J17" s="19"/>
      <c r="K17" s="19"/>
      <c r="L17" s="27"/>
      <c r="M17" s="19"/>
      <c r="N17" s="19"/>
      <c r="O17" s="19"/>
      <c r="P17" s="19"/>
      <c r="Q17" s="19"/>
      <c r="R17" s="19"/>
      <c r="S17" s="19"/>
      <c r="T17" s="19"/>
      <c r="U17" s="19"/>
      <c r="V17" s="21"/>
      <c r="W17" s="21"/>
      <c r="X17" s="22"/>
      <c r="Y17" s="22"/>
    </row>
    <row r="18" spans="1:25" hidden="1" outlineLevel="1" x14ac:dyDescent="0.25">
      <c r="A18" s="42"/>
      <c r="B18" s="25"/>
      <c r="C18" s="27"/>
      <c r="D18" s="27"/>
      <c r="E18" s="27"/>
      <c r="F18" s="27"/>
      <c r="G18" s="27"/>
      <c r="H18" s="27"/>
      <c r="I18" s="31"/>
      <c r="J18" s="43"/>
      <c r="K18" s="27"/>
      <c r="L18" s="27"/>
      <c r="M18" s="27"/>
      <c r="N18" s="25"/>
      <c r="O18" s="27"/>
      <c r="P18" s="27"/>
      <c r="Q18" s="25"/>
      <c r="R18" s="27"/>
      <c r="S18" s="44"/>
      <c r="T18" s="44"/>
      <c r="U18" s="44"/>
      <c r="V18" s="44"/>
      <c r="W18" s="25"/>
      <c r="X18" s="25"/>
      <c r="Y18" s="45"/>
    </row>
    <row r="19" spans="1:25" s="46" customFormat="1" hidden="1" outlineLevel="1" x14ac:dyDescent="0.25">
      <c r="A19" s="42"/>
      <c r="B19" s="25"/>
      <c r="C19" s="27"/>
      <c r="D19" s="27"/>
      <c r="E19" s="27"/>
      <c r="F19" s="27"/>
      <c r="G19" s="27"/>
      <c r="H19" s="27"/>
      <c r="I19" s="31"/>
      <c r="J19" s="43"/>
      <c r="K19" s="27"/>
      <c r="L19" s="27"/>
      <c r="M19" s="27"/>
      <c r="N19" s="25"/>
      <c r="O19" s="27"/>
      <c r="P19" s="27"/>
      <c r="Q19" s="25"/>
      <c r="R19" s="27"/>
      <c r="S19" s="44"/>
      <c r="T19" s="44"/>
      <c r="U19" s="44"/>
      <c r="V19" s="44"/>
      <c r="W19" s="25"/>
      <c r="X19" s="25"/>
      <c r="Y19" s="45"/>
    </row>
    <row r="20" spans="1:25" s="42" customFormat="1" ht="12.75" hidden="1" outlineLevel="1" x14ac:dyDescent="0.25">
      <c r="B20" s="25"/>
      <c r="C20" s="23"/>
      <c r="D20" s="23"/>
      <c r="E20" s="23"/>
      <c r="F20" s="23"/>
      <c r="G20" s="27"/>
      <c r="H20" s="27"/>
      <c r="I20" s="31"/>
      <c r="J20" s="43"/>
      <c r="K20" s="27"/>
      <c r="L20" s="27"/>
      <c r="M20" s="32"/>
      <c r="N20" s="25"/>
      <c r="O20" s="27"/>
      <c r="P20" s="27"/>
      <c r="Q20" s="25"/>
      <c r="R20" s="25"/>
      <c r="S20" s="44"/>
      <c r="T20" s="44"/>
      <c r="U20" s="44"/>
      <c r="V20" s="44"/>
      <c r="W20" s="25"/>
      <c r="X20" s="25"/>
      <c r="Y20" s="45"/>
    </row>
    <row r="21" spans="1:25" s="42" customFormat="1" ht="12.75" hidden="1" outlineLevel="1" x14ac:dyDescent="0.25">
      <c r="B21" s="25"/>
      <c r="C21" s="23"/>
      <c r="D21" s="23"/>
      <c r="E21" s="23"/>
      <c r="F21" s="23"/>
      <c r="G21" s="27"/>
      <c r="H21" s="27"/>
      <c r="I21" s="31"/>
      <c r="J21" s="43"/>
      <c r="K21" s="27"/>
      <c r="L21" s="27"/>
      <c r="M21" s="32"/>
      <c r="N21" s="25"/>
      <c r="O21" s="27"/>
      <c r="P21" s="27"/>
      <c r="Q21" s="25"/>
      <c r="R21" s="25"/>
      <c r="S21" s="44"/>
      <c r="T21" s="44"/>
      <c r="U21" s="44"/>
      <c r="V21" s="44"/>
      <c r="W21" s="25"/>
      <c r="X21" s="25"/>
      <c r="Y21" s="45"/>
    </row>
    <row r="22" spans="1:25" s="42" customFormat="1" ht="12.75" hidden="1" outlineLevel="1" x14ac:dyDescent="0.25">
      <c r="B22" s="25"/>
      <c r="C22" s="23"/>
      <c r="D22" s="23"/>
      <c r="E22" s="23"/>
      <c r="F22" s="23"/>
      <c r="G22" s="27"/>
      <c r="H22" s="27"/>
      <c r="I22" s="31"/>
      <c r="J22" s="43"/>
      <c r="K22" s="27"/>
      <c r="L22" s="27"/>
      <c r="M22" s="23"/>
      <c r="N22" s="25"/>
      <c r="O22" s="27"/>
      <c r="P22" s="27"/>
      <c r="Q22" s="25"/>
      <c r="R22" s="25"/>
      <c r="S22" s="44"/>
      <c r="T22" s="44"/>
      <c r="U22" s="44"/>
      <c r="V22" s="44"/>
      <c r="W22" s="25"/>
      <c r="X22" s="25"/>
      <c r="Y22" s="45"/>
    </row>
    <row r="23" spans="1:25" s="42" customFormat="1" ht="12.75" hidden="1" outlineLevel="1" x14ac:dyDescent="0.25">
      <c r="B23" s="25"/>
      <c r="C23" s="23"/>
      <c r="D23" s="23"/>
      <c r="E23" s="23"/>
      <c r="F23" s="23"/>
      <c r="G23" s="27"/>
      <c r="H23" s="27"/>
      <c r="I23" s="31"/>
      <c r="J23" s="43"/>
      <c r="K23" s="27"/>
      <c r="L23" s="27"/>
      <c r="M23" s="23"/>
      <c r="N23" s="25"/>
      <c r="O23" s="27"/>
      <c r="P23" s="27"/>
      <c r="Q23" s="25"/>
      <c r="R23" s="25"/>
      <c r="S23" s="44"/>
      <c r="T23" s="44"/>
      <c r="U23" s="44"/>
      <c r="V23" s="44"/>
      <c r="W23" s="25"/>
      <c r="X23" s="25"/>
      <c r="Y23" s="45"/>
    </row>
    <row r="24" spans="1:25" s="42" customFormat="1" ht="12.75" customHeight="1" x14ac:dyDescent="0.25">
      <c r="A24" s="4"/>
      <c r="B24" s="35" t="s">
        <v>32</v>
      </c>
      <c r="C24" s="36"/>
      <c r="D24" s="37"/>
      <c r="E24" s="38"/>
      <c r="F24" s="38"/>
      <c r="G24" s="38"/>
      <c r="H24" s="38"/>
      <c r="I24" s="38"/>
      <c r="J24" s="38"/>
      <c r="K24" s="38"/>
      <c r="L24" s="27"/>
      <c r="M24" s="38"/>
      <c r="N24" s="38"/>
      <c r="O24" s="38"/>
      <c r="P24" s="38"/>
      <c r="Q24" s="38"/>
      <c r="R24" s="38"/>
      <c r="S24" s="38"/>
      <c r="T24" s="38"/>
      <c r="U24" s="47">
        <f>SUM(U18:U23)</f>
        <v>0</v>
      </c>
      <c r="V24" s="47">
        <f>SUM(V18:V23)</f>
        <v>0</v>
      </c>
      <c r="W24" s="40"/>
      <c r="X24" s="41"/>
      <c r="Y24" s="41"/>
    </row>
    <row r="25" spans="1:25" s="42" customFormat="1" ht="12.75" customHeight="1" x14ac:dyDescent="0.25">
      <c r="A25" s="4"/>
      <c r="B25" s="18" t="s">
        <v>33</v>
      </c>
      <c r="C25" s="19"/>
      <c r="D25" s="19"/>
      <c r="E25" s="19"/>
      <c r="F25" s="19"/>
      <c r="G25" s="20"/>
      <c r="H25" s="19"/>
      <c r="I25" s="19"/>
      <c r="J25" s="19"/>
      <c r="K25" s="19"/>
      <c r="L25" s="27"/>
      <c r="M25" s="19"/>
      <c r="N25" s="19"/>
      <c r="O25" s="19"/>
      <c r="P25" s="19"/>
      <c r="Q25" s="19"/>
      <c r="R25" s="19"/>
      <c r="S25" s="19"/>
      <c r="T25" s="19"/>
      <c r="U25" s="19"/>
      <c r="V25" s="21"/>
      <c r="W25" s="21"/>
      <c r="X25" s="22"/>
      <c r="Y25" s="22"/>
    </row>
    <row r="26" spans="1:25" s="42" customFormat="1" ht="51" customHeight="1" x14ac:dyDescent="0.25">
      <c r="A26" s="24"/>
      <c r="B26" s="25" t="s">
        <v>34</v>
      </c>
      <c r="C26" s="27" t="s">
        <v>79</v>
      </c>
      <c r="D26" s="27" t="s">
        <v>121</v>
      </c>
      <c r="E26" s="27" t="s">
        <v>122</v>
      </c>
      <c r="F26" s="27" t="s">
        <v>122</v>
      </c>
      <c r="G26" s="27" t="s">
        <v>227</v>
      </c>
      <c r="H26" s="27" t="s">
        <v>81</v>
      </c>
      <c r="I26" s="31">
        <v>1</v>
      </c>
      <c r="J26" s="43">
        <v>710000000</v>
      </c>
      <c r="K26" s="27" t="s">
        <v>82</v>
      </c>
      <c r="L26" s="25" t="s">
        <v>167</v>
      </c>
      <c r="M26" s="27" t="s">
        <v>109</v>
      </c>
      <c r="N26" s="25"/>
      <c r="O26" s="27" t="s">
        <v>188</v>
      </c>
      <c r="P26" s="27" t="s">
        <v>113</v>
      </c>
      <c r="Q26" s="25"/>
      <c r="R26" s="27"/>
      <c r="S26" s="48"/>
      <c r="T26" s="48"/>
      <c r="U26" s="48">
        <v>729600</v>
      </c>
      <c r="V26" s="48">
        <f t="shared" ref="V26" si="2">U26*1.12</f>
        <v>817152.00000000012</v>
      </c>
      <c r="W26" s="48"/>
      <c r="X26" s="25">
        <v>2017</v>
      </c>
      <c r="Y26" s="45"/>
    </row>
    <row r="27" spans="1:25" s="42" customFormat="1" ht="51" customHeight="1" x14ac:dyDescent="0.25">
      <c r="A27" s="24"/>
      <c r="B27" s="25" t="s">
        <v>189</v>
      </c>
      <c r="C27" s="27" t="s">
        <v>79</v>
      </c>
      <c r="D27" s="27" t="s">
        <v>121</v>
      </c>
      <c r="E27" s="27" t="s">
        <v>122</v>
      </c>
      <c r="F27" s="27" t="s">
        <v>122</v>
      </c>
      <c r="G27" s="27" t="s">
        <v>123</v>
      </c>
      <c r="H27" s="27" t="s">
        <v>81</v>
      </c>
      <c r="I27" s="31">
        <v>1</v>
      </c>
      <c r="J27" s="43">
        <v>710000000</v>
      </c>
      <c r="K27" s="27" t="s">
        <v>82</v>
      </c>
      <c r="L27" s="25" t="s">
        <v>167</v>
      </c>
      <c r="M27" s="32" t="s">
        <v>104</v>
      </c>
      <c r="N27" s="25"/>
      <c r="O27" s="27" t="s">
        <v>188</v>
      </c>
      <c r="P27" s="27" t="s">
        <v>113</v>
      </c>
      <c r="Q27" s="25"/>
      <c r="R27" s="27"/>
      <c r="S27" s="48"/>
      <c r="T27" s="48"/>
      <c r="U27" s="48">
        <v>2101920</v>
      </c>
      <c r="V27" s="48">
        <f t="shared" ref="V27" si="3">U27*1.12</f>
        <v>2354150.4000000004</v>
      </c>
      <c r="W27" s="48"/>
      <c r="X27" s="25">
        <v>2017</v>
      </c>
      <c r="Y27" s="45"/>
    </row>
    <row r="28" spans="1:25" s="42" customFormat="1" ht="51" customHeight="1" x14ac:dyDescent="0.25">
      <c r="A28" s="24"/>
      <c r="B28" s="25" t="s">
        <v>35</v>
      </c>
      <c r="C28" s="23" t="s">
        <v>79</v>
      </c>
      <c r="D28" s="27" t="s">
        <v>121</v>
      </c>
      <c r="E28" s="27" t="s">
        <v>122</v>
      </c>
      <c r="F28" s="27" t="s">
        <v>122</v>
      </c>
      <c r="G28" s="27" t="s">
        <v>125</v>
      </c>
      <c r="H28" s="27" t="s">
        <v>81</v>
      </c>
      <c r="I28" s="31">
        <v>1</v>
      </c>
      <c r="J28" s="43">
        <v>710000000</v>
      </c>
      <c r="K28" s="27" t="s">
        <v>82</v>
      </c>
      <c r="L28" s="25" t="s">
        <v>167</v>
      </c>
      <c r="M28" s="32" t="s">
        <v>111</v>
      </c>
      <c r="N28" s="25"/>
      <c r="O28" s="27" t="s">
        <v>188</v>
      </c>
      <c r="P28" s="27" t="s">
        <v>113</v>
      </c>
      <c r="Q28" s="25"/>
      <c r="R28" s="27"/>
      <c r="S28" s="48"/>
      <c r="T28" s="48"/>
      <c r="U28" s="48">
        <v>1434400</v>
      </c>
      <c r="V28" s="48">
        <f t="shared" ref="V28" si="4">U28*1.12</f>
        <v>1606528.0000000002</v>
      </c>
      <c r="W28" s="48"/>
      <c r="X28" s="25">
        <v>2017</v>
      </c>
      <c r="Y28" s="45"/>
    </row>
    <row r="29" spans="1:25" s="42" customFormat="1" ht="51" x14ac:dyDescent="0.25">
      <c r="A29" s="24"/>
      <c r="B29" s="25" t="s">
        <v>114</v>
      </c>
      <c r="C29" s="27" t="s">
        <v>79</v>
      </c>
      <c r="D29" s="27" t="s">
        <v>131</v>
      </c>
      <c r="E29" s="27" t="s">
        <v>132</v>
      </c>
      <c r="F29" s="27" t="s">
        <v>132</v>
      </c>
      <c r="G29" s="27" t="s">
        <v>200</v>
      </c>
      <c r="H29" s="27" t="s">
        <v>81</v>
      </c>
      <c r="I29" s="31">
        <v>1</v>
      </c>
      <c r="J29" s="43">
        <v>710000000</v>
      </c>
      <c r="K29" s="27" t="s">
        <v>82</v>
      </c>
      <c r="L29" s="25" t="s">
        <v>167</v>
      </c>
      <c r="M29" s="27" t="s">
        <v>101</v>
      </c>
      <c r="N29" s="25"/>
      <c r="O29" s="27" t="s">
        <v>206</v>
      </c>
      <c r="P29" s="27" t="s">
        <v>113</v>
      </c>
      <c r="Q29" s="25"/>
      <c r="R29" s="27"/>
      <c r="S29" s="48"/>
      <c r="T29" s="48"/>
      <c r="U29" s="48">
        <v>15600000</v>
      </c>
      <c r="V29" s="48">
        <v>45936120.160000004</v>
      </c>
      <c r="W29" s="25"/>
      <c r="X29" s="25">
        <v>2017</v>
      </c>
      <c r="Y29" s="45"/>
    </row>
    <row r="30" spans="1:25" s="42" customFormat="1" ht="51" x14ac:dyDescent="0.25">
      <c r="A30" s="24"/>
      <c r="B30" s="25" t="s">
        <v>115</v>
      </c>
      <c r="C30" s="27" t="s">
        <v>79</v>
      </c>
      <c r="D30" s="27" t="s">
        <v>131</v>
      </c>
      <c r="E30" s="27" t="s">
        <v>132</v>
      </c>
      <c r="F30" s="27" t="s">
        <v>132</v>
      </c>
      <c r="G30" s="27" t="s">
        <v>201</v>
      </c>
      <c r="H30" s="27" t="s">
        <v>81</v>
      </c>
      <c r="I30" s="31">
        <v>1</v>
      </c>
      <c r="J30" s="43">
        <v>710000000</v>
      </c>
      <c r="K30" s="27" t="s">
        <v>82</v>
      </c>
      <c r="L30" s="25" t="s">
        <v>167</v>
      </c>
      <c r="M30" s="27" t="s">
        <v>101</v>
      </c>
      <c r="N30" s="25"/>
      <c r="O30" s="27" t="s">
        <v>206</v>
      </c>
      <c r="P30" s="27" t="s">
        <v>113</v>
      </c>
      <c r="Q30" s="25"/>
      <c r="R30" s="27"/>
      <c r="S30" s="48"/>
      <c r="T30" s="48"/>
      <c r="U30" s="48">
        <v>52800000</v>
      </c>
      <c r="V30" s="48">
        <f>U30*1.12</f>
        <v>59136000.000000007</v>
      </c>
      <c r="W30" s="48"/>
      <c r="X30" s="25">
        <v>2017</v>
      </c>
      <c r="Y30" s="45"/>
    </row>
    <row r="31" spans="1:25" s="42" customFormat="1" ht="51" x14ac:dyDescent="0.25">
      <c r="A31" s="24"/>
      <c r="B31" s="25" t="s">
        <v>116</v>
      </c>
      <c r="C31" s="27" t="s">
        <v>79</v>
      </c>
      <c r="D31" s="27" t="s">
        <v>131</v>
      </c>
      <c r="E31" s="27" t="s">
        <v>132</v>
      </c>
      <c r="F31" s="27" t="s">
        <v>132</v>
      </c>
      <c r="G31" s="27" t="s">
        <v>202</v>
      </c>
      <c r="H31" s="27" t="s">
        <v>81</v>
      </c>
      <c r="I31" s="31">
        <v>1</v>
      </c>
      <c r="J31" s="43">
        <v>710000000</v>
      </c>
      <c r="K31" s="27" t="s">
        <v>82</v>
      </c>
      <c r="L31" s="25" t="s">
        <v>167</v>
      </c>
      <c r="M31" s="27" t="s">
        <v>101</v>
      </c>
      <c r="N31" s="25"/>
      <c r="O31" s="27" t="s">
        <v>206</v>
      </c>
      <c r="P31" s="27" t="s">
        <v>113</v>
      </c>
      <c r="Q31" s="25"/>
      <c r="R31" s="27"/>
      <c r="S31" s="48"/>
      <c r="T31" s="48"/>
      <c r="U31" s="48">
        <v>41160000</v>
      </c>
      <c r="V31" s="48">
        <f>U31*1.12</f>
        <v>46099200.000000007</v>
      </c>
      <c r="W31" s="25"/>
      <c r="X31" s="25">
        <v>2017</v>
      </c>
      <c r="Y31" s="45"/>
    </row>
    <row r="32" spans="1:25" s="42" customFormat="1" ht="51" customHeight="1" x14ac:dyDescent="0.25">
      <c r="A32" s="24"/>
      <c r="B32" s="25" t="s">
        <v>117</v>
      </c>
      <c r="C32" s="27" t="s">
        <v>79</v>
      </c>
      <c r="D32" s="27" t="s">
        <v>141</v>
      </c>
      <c r="E32" s="27" t="s">
        <v>142</v>
      </c>
      <c r="F32" s="27" t="s">
        <v>142</v>
      </c>
      <c r="G32" s="27" t="s">
        <v>203</v>
      </c>
      <c r="H32" s="27" t="s">
        <v>81</v>
      </c>
      <c r="I32" s="31">
        <v>1</v>
      </c>
      <c r="J32" s="43">
        <v>710000000</v>
      </c>
      <c r="K32" s="27" t="s">
        <v>82</v>
      </c>
      <c r="L32" s="25" t="s">
        <v>167</v>
      </c>
      <c r="M32" s="27" t="s">
        <v>101</v>
      </c>
      <c r="N32" s="25"/>
      <c r="O32" s="27" t="s">
        <v>206</v>
      </c>
      <c r="P32" s="27" t="s">
        <v>113</v>
      </c>
      <c r="Q32" s="25"/>
      <c r="R32" s="27"/>
      <c r="S32" s="48"/>
      <c r="T32" s="48"/>
      <c r="U32" s="48">
        <v>9600000</v>
      </c>
      <c r="V32" s="48">
        <f>U32*1.12</f>
        <v>10752000.000000002</v>
      </c>
      <c r="W32" s="25"/>
      <c r="X32" s="25">
        <v>2017</v>
      </c>
      <c r="Y32" s="45"/>
    </row>
    <row r="33" spans="1:25" s="42" customFormat="1" ht="76.5" customHeight="1" x14ac:dyDescent="0.25">
      <c r="A33" s="24"/>
      <c r="B33" s="25" t="s">
        <v>118</v>
      </c>
      <c r="C33" s="27" t="s">
        <v>79</v>
      </c>
      <c r="D33" s="27" t="s">
        <v>138</v>
      </c>
      <c r="E33" s="27" t="s">
        <v>139</v>
      </c>
      <c r="F33" s="27" t="s">
        <v>139</v>
      </c>
      <c r="G33" s="27" t="s">
        <v>204</v>
      </c>
      <c r="H33" s="27" t="s">
        <v>81</v>
      </c>
      <c r="I33" s="31">
        <v>1</v>
      </c>
      <c r="J33" s="43">
        <v>710000000</v>
      </c>
      <c r="K33" s="27" t="s">
        <v>82</v>
      </c>
      <c r="L33" s="25" t="s">
        <v>167</v>
      </c>
      <c r="M33" s="27" t="s">
        <v>101</v>
      </c>
      <c r="N33" s="25"/>
      <c r="O33" s="27" t="s">
        <v>206</v>
      </c>
      <c r="P33" s="27" t="s">
        <v>113</v>
      </c>
      <c r="Q33" s="25"/>
      <c r="R33" s="27"/>
      <c r="S33" s="48"/>
      <c r="T33" s="48"/>
      <c r="U33" s="48">
        <v>21600000</v>
      </c>
      <c r="V33" s="48">
        <f>U33*1.12</f>
        <v>24192000.000000004</v>
      </c>
      <c r="W33" s="48"/>
      <c r="X33" s="25">
        <v>2017</v>
      </c>
      <c r="Y33" s="45"/>
    </row>
    <row r="34" spans="1:25" s="42" customFormat="1" ht="89.25" customHeight="1" x14ac:dyDescent="0.25">
      <c r="A34" s="24"/>
      <c r="B34" s="25" t="s">
        <v>119</v>
      </c>
      <c r="C34" s="27" t="s">
        <v>79</v>
      </c>
      <c r="D34" s="27" t="s">
        <v>168</v>
      </c>
      <c r="E34" s="27" t="s">
        <v>169</v>
      </c>
      <c r="F34" s="27" t="s">
        <v>169</v>
      </c>
      <c r="G34" s="27" t="s">
        <v>205</v>
      </c>
      <c r="H34" s="27" t="s">
        <v>81</v>
      </c>
      <c r="I34" s="31">
        <v>1</v>
      </c>
      <c r="J34" s="43">
        <v>710000000</v>
      </c>
      <c r="K34" s="27" t="s">
        <v>82</v>
      </c>
      <c r="L34" s="25" t="s">
        <v>167</v>
      </c>
      <c r="M34" s="27" t="s">
        <v>101</v>
      </c>
      <c r="N34" s="25"/>
      <c r="O34" s="27" t="s">
        <v>206</v>
      </c>
      <c r="P34" s="27" t="s">
        <v>113</v>
      </c>
      <c r="Q34" s="25"/>
      <c r="R34" s="27"/>
      <c r="S34" s="48"/>
      <c r="T34" s="48"/>
      <c r="U34" s="48">
        <v>16319286</v>
      </c>
      <c r="V34" s="48">
        <f>U34*1.12</f>
        <v>18277600.32</v>
      </c>
      <c r="W34" s="48"/>
      <c r="X34" s="25">
        <v>2017</v>
      </c>
      <c r="Y34" s="45"/>
    </row>
    <row r="35" spans="1:25" s="42" customFormat="1" ht="114.75" customHeight="1" x14ac:dyDescent="0.25">
      <c r="A35" s="24"/>
      <c r="B35" s="25" t="s">
        <v>120</v>
      </c>
      <c r="C35" s="27" t="s">
        <v>79</v>
      </c>
      <c r="D35" s="27" t="s">
        <v>163</v>
      </c>
      <c r="E35" s="27" t="s">
        <v>164</v>
      </c>
      <c r="F35" s="27" t="s">
        <v>164</v>
      </c>
      <c r="G35" s="27" t="s">
        <v>208</v>
      </c>
      <c r="H35" s="27" t="s">
        <v>81</v>
      </c>
      <c r="I35" s="31">
        <v>0.5</v>
      </c>
      <c r="J35" s="43">
        <v>710000000</v>
      </c>
      <c r="K35" s="27" t="s">
        <v>82</v>
      </c>
      <c r="L35" s="25" t="s">
        <v>167</v>
      </c>
      <c r="M35" s="32" t="s">
        <v>111</v>
      </c>
      <c r="N35" s="25"/>
      <c r="O35" s="27" t="s">
        <v>188</v>
      </c>
      <c r="P35" s="27" t="s">
        <v>113</v>
      </c>
      <c r="Q35" s="25"/>
      <c r="R35" s="27"/>
      <c r="S35" s="48"/>
      <c r="T35" s="48"/>
      <c r="U35" s="48">
        <v>800000</v>
      </c>
      <c r="V35" s="48">
        <f t="shared" ref="V35" si="5">U35*1.12</f>
        <v>896000.00000000012</v>
      </c>
      <c r="W35" s="25"/>
      <c r="X35" s="25">
        <v>2017</v>
      </c>
      <c r="Y35" s="45"/>
    </row>
    <row r="36" spans="1:25" s="42" customFormat="1" ht="114.75" x14ac:dyDescent="0.25">
      <c r="A36" s="24"/>
      <c r="B36" s="25" t="s">
        <v>124</v>
      </c>
      <c r="C36" s="27" t="s">
        <v>79</v>
      </c>
      <c r="D36" s="27" t="s">
        <v>163</v>
      </c>
      <c r="E36" s="27" t="s">
        <v>164</v>
      </c>
      <c r="F36" s="27" t="s">
        <v>164</v>
      </c>
      <c r="G36" s="27" t="s">
        <v>208</v>
      </c>
      <c r="H36" s="27" t="s">
        <v>81</v>
      </c>
      <c r="I36" s="31">
        <v>0.5</v>
      </c>
      <c r="J36" s="43">
        <v>710000000</v>
      </c>
      <c r="K36" s="27" t="s">
        <v>82</v>
      </c>
      <c r="L36" s="25" t="s">
        <v>167</v>
      </c>
      <c r="M36" s="32" t="s">
        <v>104</v>
      </c>
      <c r="N36" s="25"/>
      <c r="O36" s="27" t="s">
        <v>188</v>
      </c>
      <c r="P36" s="27" t="s">
        <v>113</v>
      </c>
      <c r="Q36" s="25"/>
      <c r="R36" s="27"/>
      <c r="S36" s="48"/>
      <c r="T36" s="48"/>
      <c r="U36" s="48">
        <v>4728400</v>
      </c>
      <c r="V36" s="48">
        <f t="shared" ref="V36" si="6">U36*1.12</f>
        <v>5295808.0000000009</v>
      </c>
      <c r="W36" s="25"/>
      <c r="X36" s="25">
        <v>2017</v>
      </c>
      <c r="Y36" s="45"/>
    </row>
    <row r="37" spans="1:25" s="42" customFormat="1" ht="293.25" x14ac:dyDescent="0.25">
      <c r="A37" s="24"/>
      <c r="B37" s="25" t="s">
        <v>126</v>
      </c>
      <c r="C37" s="27" t="s">
        <v>79</v>
      </c>
      <c r="D37" s="27" t="s">
        <v>127</v>
      </c>
      <c r="E37" s="27" t="s">
        <v>128</v>
      </c>
      <c r="F37" s="27" t="s">
        <v>128</v>
      </c>
      <c r="G37" s="27" t="s">
        <v>221</v>
      </c>
      <c r="H37" s="27" t="s">
        <v>81</v>
      </c>
      <c r="I37" s="31">
        <v>0.5</v>
      </c>
      <c r="J37" s="43">
        <v>710000000</v>
      </c>
      <c r="K37" s="27" t="s">
        <v>82</v>
      </c>
      <c r="L37" s="25" t="s">
        <v>167</v>
      </c>
      <c r="M37" s="27" t="s">
        <v>109</v>
      </c>
      <c r="N37" s="25"/>
      <c r="O37" s="27" t="s">
        <v>188</v>
      </c>
      <c r="P37" s="27" t="s">
        <v>113</v>
      </c>
      <c r="Q37" s="25"/>
      <c r="R37" s="27"/>
      <c r="S37" s="48"/>
      <c r="T37" s="48"/>
      <c r="U37" s="48">
        <v>1560000</v>
      </c>
      <c r="V37" s="48">
        <f t="shared" ref="V37" si="7">U37*1.12</f>
        <v>1747200.0000000002</v>
      </c>
      <c r="W37" s="48"/>
      <c r="X37" s="25">
        <v>2017</v>
      </c>
      <c r="Y37" s="45"/>
    </row>
    <row r="38" spans="1:25" s="42" customFormat="1" ht="369.75" x14ac:dyDescent="0.25">
      <c r="A38" s="24"/>
      <c r="B38" s="25" t="s">
        <v>129</v>
      </c>
      <c r="C38" s="23" t="s">
        <v>79</v>
      </c>
      <c r="D38" s="27" t="s">
        <v>127</v>
      </c>
      <c r="E38" s="27" t="s">
        <v>128</v>
      </c>
      <c r="F38" s="27" t="s">
        <v>128</v>
      </c>
      <c r="G38" s="27" t="s">
        <v>222</v>
      </c>
      <c r="H38" s="27" t="s">
        <v>81</v>
      </c>
      <c r="I38" s="31">
        <v>0.5</v>
      </c>
      <c r="J38" s="43">
        <v>710000000</v>
      </c>
      <c r="K38" s="27" t="s">
        <v>82</v>
      </c>
      <c r="L38" s="25" t="s">
        <v>167</v>
      </c>
      <c r="M38" s="32" t="s">
        <v>104</v>
      </c>
      <c r="N38" s="25"/>
      <c r="O38" s="27" t="s">
        <v>188</v>
      </c>
      <c r="P38" s="27" t="s">
        <v>113</v>
      </c>
      <c r="Q38" s="25"/>
      <c r="R38" s="27"/>
      <c r="S38" s="48"/>
      <c r="T38" s="48"/>
      <c r="U38" s="48">
        <v>3825000</v>
      </c>
      <c r="V38" s="48">
        <f>U38*1.12</f>
        <v>4284000</v>
      </c>
      <c r="W38" s="48"/>
      <c r="X38" s="25">
        <v>2017</v>
      </c>
      <c r="Y38" s="45"/>
    </row>
    <row r="39" spans="1:25" s="42" customFormat="1" ht="242.25" x14ac:dyDescent="0.25">
      <c r="A39" s="24"/>
      <c r="B39" s="25" t="s">
        <v>130</v>
      </c>
      <c r="C39" s="23" t="s">
        <v>79</v>
      </c>
      <c r="D39" s="27" t="s">
        <v>127</v>
      </c>
      <c r="E39" s="27" t="s">
        <v>128</v>
      </c>
      <c r="F39" s="27" t="s">
        <v>128</v>
      </c>
      <c r="G39" s="27" t="s">
        <v>223</v>
      </c>
      <c r="H39" s="27" t="s">
        <v>81</v>
      </c>
      <c r="I39" s="31">
        <v>0.5</v>
      </c>
      <c r="J39" s="43">
        <v>710000000</v>
      </c>
      <c r="K39" s="27" t="s">
        <v>82</v>
      </c>
      <c r="L39" s="25" t="s">
        <v>167</v>
      </c>
      <c r="M39" s="32" t="s">
        <v>104</v>
      </c>
      <c r="N39" s="25"/>
      <c r="O39" s="27" t="s">
        <v>188</v>
      </c>
      <c r="P39" s="27" t="s">
        <v>113</v>
      </c>
      <c r="Q39" s="25"/>
      <c r="R39" s="27"/>
      <c r="S39" s="48"/>
      <c r="T39" s="48"/>
      <c r="U39" s="48">
        <v>2140000</v>
      </c>
      <c r="V39" s="48">
        <f>U39*1.12</f>
        <v>2396800</v>
      </c>
      <c r="W39" s="48"/>
      <c r="X39" s="25">
        <v>2017</v>
      </c>
      <c r="Y39" s="45"/>
    </row>
    <row r="40" spans="1:25" s="42" customFormat="1" ht="102" x14ac:dyDescent="0.25">
      <c r="A40" s="24"/>
      <c r="B40" s="25" t="s">
        <v>133</v>
      </c>
      <c r="C40" s="23" t="s">
        <v>79</v>
      </c>
      <c r="D40" s="27" t="s">
        <v>127</v>
      </c>
      <c r="E40" s="27" t="s">
        <v>128</v>
      </c>
      <c r="F40" s="27" t="s">
        <v>128</v>
      </c>
      <c r="G40" s="27" t="s">
        <v>224</v>
      </c>
      <c r="H40" s="27" t="s">
        <v>81</v>
      </c>
      <c r="I40" s="31">
        <v>0.5</v>
      </c>
      <c r="J40" s="43">
        <v>710000000</v>
      </c>
      <c r="K40" s="27" t="s">
        <v>82</v>
      </c>
      <c r="L40" s="25" t="s">
        <v>167</v>
      </c>
      <c r="M40" s="32" t="s">
        <v>111</v>
      </c>
      <c r="N40" s="25"/>
      <c r="O40" s="27" t="s">
        <v>188</v>
      </c>
      <c r="P40" s="27" t="s">
        <v>113</v>
      </c>
      <c r="Q40" s="25"/>
      <c r="R40" s="27"/>
      <c r="S40" s="48"/>
      <c r="T40" s="48"/>
      <c r="U40" s="48">
        <v>450000</v>
      </c>
      <c r="V40" s="48">
        <f t="shared" ref="V40:V41" si="8">U40*1.12</f>
        <v>504000.00000000006</v>
      </c>
      <c r="W40" s="25"/>
      <c r="X40" s="25">
        <v>2017</v>
      </c>
      <c r="Y40" s="45"/>
    </row>
    <row r="41" spans="1:25" s="42" customFormat="1" ht="102" x14ac:dyDescent="0.25">
      <c r="A41" s="24"/>
      <c r="B41" s="25" t="s">
        <v>134</v>
      </c>
      <c r="C41" s="27" t="s">
        <v>79</v>
      </c>
      <c r="D41" s="27" t="s">
        <v>127</v>
      </c>
      <c r="E41" s="27" t="s">
        <v>128</v>
      </c>
      <c r="F41" s="27" t="s">
        <v>128</v>
      </c>
      <c r="G41" s="27" t="s">
        <v>198</v>
      </c>
      <c r="H41" s="27" t="s">
        <v>81</v>
      </c>
      <c r="I41" s="31">
        <v>0.5</v>
      </c>
      <c r="J41" s="43">
        <v>710000000</v>
      </c>
      <c r="K41" s="27" t="s">
        <v>82</v>
      </c>
      <c r="L41" s="25" t="s">
        <v>167</v>
      </c>
      <c r="M41" s="27" t="s">
        <v>109</v>
      </c>
      <c r="N41" s="25"/>
      <c r="O41" s="27" t="s">
        <v>188</v>
      </c>
      <c r="P41" s="27" t="s">
        <v>113</v>
      </c>
      <c r="Q41" s="25"/>
      <c r="R41" s="27"/>
      <c r="S41" s="48"/>
      <c r="T41" s="48"/>
      <c r="U41" s="48">
        <v>2640000</v>
      </c>
      <c r="V41" s="48">
        <f t="shared" si="8"/>
        <v>2956800.0000000005</v>
      </c>
      <c r="W41" s="48"/>
      <c r="X41" s="25">
        <v>2017</v>
      </c>
      <c r="Y41" s="45"/>
    </row>
    <row r="42" spans="1:25" s="42" customFormat="1" ht="76.5" customHeight="1" x14ac:dyDescent="0.25">
      <c r="A42" s="24"/>
      <c r="B42" s="25" t="s">
        <v>135</v>
      </c>
      <c r="C42" s="27" t="s">
        <v>79</v>
      </c>
      <c r="D42" s="27" t="s">
        <v>181</v>
      </c>
      <c r="E42" s="27" t="s">
        <v>182</v>
      </c>
      <c r="F42" s="27" t="s">
        <v>182</v>
      </c>
      <c r="G42" s="49" t="s">
        <v>199</v>
      </c>
      <c r="H42" s="25" t="s">
        <v>81</v>
      </c>
      <c r="I42" s="31">
        <v>0.5</v>
      </c>
      <c r="J42" s="43">
        <v>710000000</v>
      </c>
      <c r="K42" s="27" t="s">
        <v>82</v>
      </c>
      <c r="L42" s="25" t="s">
        <v>167</v>
      </c>
      <c r="M42" s="27" t="s">
        <v>109</v>
      </c>
      <c r="N42" s="25"/>
      <c r="O42" s="27" t="s">
        <v>188</v>
      </c>
      <c r="P42" s="27" t="s">
        <v>113</v>
      </c>
      <c r="Q42" s="25"/>
      <c r="R42" s="27"/>
      <c r="S42" s="48"/>
      <c r="T42" s="48"/>
      <c r="U42" s="48">
        <v>2286960</v>
      </c>
      <c r="V42" s="48">
        <f>U42*1.12</f>
        <v>2561395.2000000002</v>
      </c>
      <c r="W42" s="48"/>
      <c r="X42" s="25">
        <v>2017</v>
      </c>
      <c r="Y42" s="45"/>
    </row>
    <row r="43" spans="1:25" s="42" customFormat="1" ht="76.5" customHeight="1" x14ac:dyDescent="0.25">
      <c r="A43" s="24"/>
      <c r="B43" s="25" t="s">
        <v>136</v>
      </c>
      <c r="C43" s="27" t="s">
        <v>79</v>
      </c>
      <c r="D43" s="27" t="s">
        <v>181</v>
      </c>
      <c r="E43" s="27" t="s">
        <v>182</v>
      </c>
      <c r="F43" s="27" t="s">
        <v>182</v>
      </c>
      <c r="G43" s="49" t="s">
        <v>199</v>
      </c>
      <c r="H43" s="25" t="s">
        <v>81</v>
      </c>
      <c r="I43" s="31">
        <v>0.5</v>
      </c>
      <c r="J43" s="43">
        <v>710000000</v>
      </c>
      <c r="K43" s="27" t="s">
        <v>82</v>
      </c>
      <c r="L43" s="25" t="s">
        <v>167</v>
      </c>
      <c r="M43" s="32" t="s">
        <v>104</v>
      </c>
      <c r="N43" s="25"/>
      <c r="O43" s="27" t="s">
        <v>188</v>
      </c>
      <c r="P43" s="27" t="s">
        <v>113</v>
      </c>
      <c r="Q43" s="25"/>
      <c r="R43" s="27"/>
      <c r="S43" s="48"/>
      <c r="T43" s="48"/>
      <c r="U43" s="48">
        <v>5401320</v>
      </c>
      <c r="V43" s="48">
        <f>U43*1.12</f>
        <v>6049478.4000000004</v>
      </c>
      <c r="W43" s="48"/>
      <c r="X43" s="25">
        <v>2017</v>
      </c>
      <c r="Y43" s="45"/>
    </row>
    <row r="44" spans="1:25" s="42" customFormat="1" ht="51" x14ac:dyDescent="0.25">
      <c r="A44" s="24"/>
      <c r="B44" s="25" t="s">
        <v>137</v>
      </c>
      <c r="C44" s="27" t="s">
        <v>79</v>
      </c>
      <c r="D44" s="27" t="s">
        <v>173</v>
      </c>
      <c r="E44" s="27" t="s">
        <v>174</v>
      </c>
      <c r="F44" s="27" t="s">
        <v>174</v>
      </c>
      <c r="G44" s="27" t="s">
        <v>225</v>
      </c>
      <c r="H44" s="25" t="s">
        <v>112</v>
      </c>
      <c r="I44" s="31">
        <v>0.5</v>
      </c>
      <c r="J44" s="43">
        <v>710000000</v>
      </c>
      <c r="K44" s="27" t="s">
        <v>82</v>
      </c>
      <c r="L44" s="25" t="s">
        <v>167</v>
      </c>
      <c r="M44" s="27" t="s">
        <v>101</v>
      </c>
      <c r="N44" s="25"/>
      <c r="O44" s="27" t="s">
        <v>217</v>
      </c>
      <c r="P44" s="27" t="s">
        <v>113</v>
      </c>
      <c r="Q44" s="25"/>
      <c r="R44" s="27"/>
      <c r="S44" s="48"/>
      <c r="T44" s="48"/>
      <c r="U44" s="48">
        <v>2847857</v>
      </c>
      <c r="V44" s="48">
        <f>U44*1.12</f>
        <v>3189599.8400000003</v>
      </c>
      <c r="W44" s="25"/>
      <c r="X44" s="25">
        <v>2017</v>
      </c>
      <c r="Y44" s="45"/>
    </row>
    <row r="45" spans="1:25" s="42" customFormat="1" ht="102" x14ac:dyDescent="0.25">
      <c r="A45" s="24"/>
      <c r="B45" s="25" t="s">
        <v>140</v>
      </c>
      <c r="C45" s="27" t="s">
        <v>79</v>
      </c>
      <c r="D45" s="27" t="s">
        <v>165</v>
      </c>
      <c r="E45" s="27" t="s">
        <v>166</v>
      </c>
      <c r="F45" s="27" t="s">
        <v>166</v>
      </c>
      <c r="G45" s="27" t="s">
        <v>210</v>
      </c>
      <c r="H45" s="25" t="s">
        <v>112</v>
      </c>
      <c r="I45" s="31">
        <v>0.5</v>
      </c>
      <c r="J45" s="43">
        <v>710000000</v>
      </c>
      <c r="K45" s="27" t="s">
        <v>82</v>
      </c>
      <c r="L45" s="25" t="s">
        <v>216</v>
      </c>
      <c r="M45" s="32" t="s">
        <v>111</v>
      </c>
      <c r="N45" s="25"/>
      <c r="O45" s="27" t="s">
        <v>217</v>
      </c>
      <c r="P45" s="27" t="s">
        <v>113</v>
      </c>
      <c r="Q45" s="25"/>
      <c r="R45" s="27"/>
      <c r="S45" s="48"/>
      <c r="T45" s="48"/>
      <c r="U45" s="48">
        <v>230000</v>
      </c>
      <c r="V45" s="48">
        <f t="shared" ref="V45" si="9">U45*1.12</f>
        <v>257600.00000000003</v>
      </c>
      <c r="W45" s="25"/>
      <c r="X45" s="25">
        <v>2017</v>
      </c>
      <c r="Y45" s="45"/>
    </row>
    <row r="46" spans="1:25" s="42" customFormat="1" ht="102" x14ac:dyDescent="0.25">
      <c r="A46" s="24"/>
      <c r="B46" s="25" t="s">
        <v>143</v>
      </c>
      <c r="C46" s="27" t="s">
        <v>79</v>
      </c>
      <c r="D46" s="27" t="s">
        <v>165</v>
      </c>
      <c r="E46" s="27" t="s">
        <v>166</v>
      </c>
      <c r="F46" s="27" t="s">
        <v>166</v>
      </c>
      <c r="G46" s="27" t="s">
        <v>211</v>
      </c>
      <c r="H46" s="25" t="s">
        <v>112</v>
      </c>
      <c r="I46" s="31">
        <v>0.5</v>
      </c>
      <c r="J46" s="43">
        <v>710000000</v>
      </c>
      <c r="K46" s="27" t="s">
        <v>82</v>
      </c>
      <c r="L46" s="25" t="s">
        <v>216</v>
      </c>
      <c r="M46" s="27" t="s">
        <v>109</v>
      </c>
      <c r="N46" s="25"/>
      <c r="O46" s="27" t="s">
        <v>217</v>
      </c>
      <c r="P46" s="27" t="s">
        <v>113</v>
      </c>
      <c r="Q46" s="25"/>
      <c r="R46" s="27"/>
      <c r="S46" s="48"/>
      <c r="T46" s="48"/>
      <c r="U46" s="48">
        <v>1736500</v>
      </c>
      <c r="V46" s="48">
        <f t="shared" ref="V46" si="10">U46*1.12</f>
        <v>1944880.0000000002</v>
      </c>
      <c r="W46" s="25"/>
      <c r="X46" s="25">
        <v>2017</v>
      </c>
      <c r="Y46" s="45"/>
    </row>
    <row r="47" spans="1:25" s="42" customFormat="1" ht="63.75" x14ac:dyDescent="0.25">
      <c r="A47" s="24"/>
      <c r="B47" s="25" t="s">
        <v>144</v>
      </c>
      <c r="C47" s="27" t="s">
        <v>79</v>
      </c>
      <c r="D47" s="27" t="s">
        <v>170</v>
      </c>
      <c r="E47" s="27" t="s">
        <v>171</v>
      </c>
      <c r="F47" s="27" t="s">
        <v>172</v>
      </c>
      <c r="G47" s="27" t="s">
        <v>218</v>
      </c>
      <c r="H47" s="25" t="s">
        <v>112</v>
      </c>
      <c r="I47" s="31">
        <v>0.5</v>
      </c>
      <c r="J47" s="43">
        <v>710000000</v>
      </c>
      <c r="K47" s="27" t="s">
        <v>82</v>
      </c>
      <c r="L47" s="25" t="s">
        <v>167</v>
      </c>
      <c r="M47" s="27" t="s">
        <v>101</v>
      </c>
      <c r="N47" s="25"/>
      <c r="O47" s="27" t="s">
        <v>217</v>
      </c>
      <c r="P47" s="27" t="s">
        <v>113</v>
      </c>
      <c r="Q47" s="25"/>
      <c r="R47" s="27"/>
      <c r="S47" s="48"/>
      <c r="T47" s="48"/>
      <c r="U47" s="48">
        <v>1797000</v>
      </c>
      <c r="V47" s="48">
        <f t="shared" ref="V47:V53" si="11">U47*1.12</f>
        <v>2012640.0000000002</v>
      </c>
      <c r="W47" s="48"/>
      <c r="X47" s="25">
        <v>2017</v>
      </c>
      <c r="Y47" s="45"/>
    </row>
    <row r="48" spans="1:25" s="42" customFormat="1" ht="63.75" customHeight="1" x14ac:dyDescent="0.25">
      <c r="A48" s="24"/>
      <c r="B48" s="25" t="s">
        <v>148</v>
      </c>
      <c r="C48" s="27" t="s">
        <v>79</v>
      </c>
      <c r="D48" s="27" t="s">
        <v>177</v>
      </c>
      <c r="E48" s="27" t="s">
        <v>178</v>
      </c>
      <c r="F48" s="27" t="s">
        <v>178</v>
      </c>
      <c r="G48" s="27" t="s">
        <v>220</v>
      </c>
      <c r="H48" s="25" t="s">
        <v>112</v>
      </c>
      <c r="I48" s="31">
        <v>0.5</v>
      </c>
      <c r="J48" s="43">
        <v>710000000</v>
      </c>
      <c r="K48" s="27" t="s">
        <v>82</v>
      </c>
      <c r="L48" s="25" t="s">
        <v>167</v>
      </c>
      <c r="M48" s="27" t="s">
        <v>110</v>
      </c>
      <c r="N48" s="25"/>
      <c r="O48" s="27" t="s">
        <v>188</v>
      </c>
      <c r="P48" s="27" t="s">
        <v>113</v>
      </c>
      <c r="Q48" s="25"/>
      <c r="R48" s="27"/>
      <c r="S48" s="48"/>
      <c r="T48" s="48"/>
      <c r="U48" s="48">
        <v>523714</v>
      </c>
      <c r="V48" s="48">
        <f t="shared" si="11"/>
        <v>586559.68000000005</v>
      </c>
      <c r="W48" s="48"/>
      <c r="X48" s="25">
        <v>2017</v>
      </c>
      <c r="Y48" s="45"/>
    </row>
    <row r="49" spans="1:25" s="42" customFormat="1" ht="63.75" customHeight="1" x14ac:dyDescent="0.25">
      <c r="A49" s="24"/>
      <c r="B49" s="25" t="s">
        <v>149</v>
      </c>
      <c r="C49" s="27" t="s">
        <v>79</v>
      </c>
      <c r="D49" s="27" t="s">
        <v>190</v>
      </c>
      <c r="E49" s="27" t="s">
        <v>191</v>
      </c>
      <c r="F49" s="27" t="s">
        <v>191</v>
      </c>
      <c r="G49" s="27" t="s">
        <v>215</v>
      </c>
      <c r="H49" s="25" t="s">
        <v>112</v>
      </c>
      <c r="I49" s="31">
        <v>0.5</v>
      </c>
      <c r="J49" s="43">
        <v>710000000</v>
      </c>
      <c r="K49" s="27" t="s">
        <v>82</v>
      </c>
      <c r="L49" s="25" t="s">
        <v>167</v>
      </c>
      <c r="M49" s="27" t="s">
        <v>110</v>
      </c>
      <c r="N49" s="25"/>
      <c r="O49" s="27" t="s">
        <v>188</v>
      </c>
      <c r="P49" s="27" t="s">
        <v>113</v>
      </c>
      <c r="Q49" s="25"/>
      <c r="R49" s="27"/>
      <c r="S49" s="48"/>
      <c r="T49" s="48"/>
      <c r="U49" s="48">
        <v>221600</v>
      </c>
      <c r="V49" s="48">
        <f t="shared" si="11"/>
        <v>248192.00000000003</v>
      </c>
      <c r="W49" s="48"/>
      <c r="X49" s="25">
        <v>2017</v>
      </c>
      <c r="Y49" s="45"/>
    </row>
    <row r="50" spans="1:25" s="42" customFormat="1" ht="51" customHeight="1" x14ac:dyDescent="0.25">
      <c r="A50" s="24"/>
      <c r="B50" s="25" t="s">
        <v>150</v>
      </c>
      <c r="C50" s="27" t="s">
        <v>79</v>
      </c>
      <c r="D50" s="27" t="s">
        <v>179</v>
      </c>
      <c r="E50" s="27" t="s">
        <v>180</v>
      </c>
      <c r="F50" s="27" t="s">
        <v>180</v>
      </c>
      <c r="G50" s="27" t="s">
        <v>226</v>
      </c>
      <c r="H50" s="25" t="s">
        <v>112</v>
      </c>
      <c r="I50" s="31">
        <v>0.5</v>
      </c>
      <c r="J50" s="43">
        <v>710000000</v>
      </c>
      <c r="K50" s="27" t="s">
        <v>82</v>
      </c>
      <c r="L50" s="25" t="s">
        <v>167</v>
      </c>
      <c r="M50" s="27" t="s">
        <v>110</v>
      </c>
      <c r="N50" s="25"/>
      <c r="O50" s="27" t="s">
        <v>188</v>
      </c>
      <c r="P50" s="27" t="s">
        <v>113</v>
      </c>
      <c r="Q50" s="25"/>
      <c r="R50" s="27"/>
      <c r="S50" s="48"/>
      <c r="T50" s="48"/>
      <c r="U50" s="48">
        <v>867857</v>
      </c>
      <c r="V50" s="48">
        <f t="shared" si="11"/>
        <v>971999.84000000008</v>
      </c>
      <c r="W50" s="48"/>
      <c r="X50" s="25">
        <v>2017</v>
      </c>
      <c r="Y50" s="45"/>
    </row>
    <row r="51" spans="1:25" s="42" customFormat="1" ht="63.75" customHeight="1" x14ac:dyDescent="0.25">
      <c r="A51" s="24"/>
      <c r="B51" s="25" t="s">
        <v>151</v>
      </c>
      <c r="C51" s="27" t="s">
        <v>79</v>
      </c>
      <c r="D51" s="27" t="s">
        <v>161</v>
      </c>
      <c r="E51" s="27" t="s">
        <v>162</v>
      </c>
      <c r="F51" s="27" t="s">
        <v>162</v>
      </c>
      <c r="G51" s="27" t="s">
        <v>209</v>
      </c>
      <c r="H51" s="25" t="s">
        <v>112</v>
      </c>
      <c r="I51" s="31">
        <v>0.5</v>
      </c>
      <c r="J51" s="43">
        <v>710000000</v>
      </c>
      <c r="K51" s="27" t="s">
        <v>82</v>
      </c>
      <c r="L51" s="25" t="s">
        <v>216</v>
      </c>
      <c r="M51" s="32" t="s">
        <v>111</v>
      </c>
      <c r="N51" s="25"/>
      <c r="O51" s="27" t="s">
        <v>217</v>
      </c>
      <c r="P51" s="27" t="s">
        <v>113</v>
      </c>
      <c r="Q51" s="25"/>
      <c r="R51" s="27"/>
      <c r="S51" s="48"/>
      <c r="T51" s="48"/>
      <c r="U51" s="48">
        <v>500000</v>
      </c>
      <c r="V51" s="48">
        <f t="shared" si="11"/>
        <v>560000</v>
      </c>
      <c r="W51" s="25"/>
      <c r="X51" s="25">
        <v>2017</v>
      </c>
      <c r="Y51" s="45"/>
    </row>
    <row r="52" spans="1:25" s="42" customFormat="1" ht="114.75" customHeight="1" x14ac:dyDescent="0.25">
      <c r="A52" s="24"/>
      <c r="B52" s="25" t="s">
        <v>152</v>
      </c>
      <c r="C52" s="27" t="s">
        <v>79</v>
      </c>
      <c r="D52" s="27" t="s">
        <v>175</v>
      </c>
      <c r="E52" s="27" t="s">
        <v>176</v>
      </c>
      <c r="F52" s="27" t="s">
        <v>176</v>
      </c>
      <c r="G52" s="27" t="s">
        <v>212</v>
      </c>
      <c r="H52" s="25" t="s">
        <v>112</v>
      </c>
      <c r="I52" s="31">
        <v>0.5</v>
      </c>
      <c r="J52" s="43">
        <v>710000000</v>
      </c>
      <c r="K52" s="27" t="s">
        <v>82</v>
      </c>
      <c r="L52" s="25" t="s">
        <v>216</v>
      </c>
      <c r="M52" s="27" t="s">
        <v>109</v>
      </c>
      <c r="N52" s="25"/>
      <c r="O52" s="27" t="s">
        <v>217</v>
      </c>
      <c r="P52" s="27" t="s">
        <v>113</v>
      </c>
      <c r="Q52" s="25"/>
      <c r="R52" s="27"/>
      <c r="S52" s="48"/>
      <c r="T52" s="48"/>
      <c r="U52" s="48">
        <v>565260</v>
      </c>
      <c r="V52" s="48">
        <f t="shared" si="11"/>
        <v>633091.20000000007</v>
      </c>
      <c r="W52" s="48"/>
      <c r="X52" s="25">
        <v>2017</v>
      </c>
      <c r="Y52" s="45"/>
    </row>
    <row r="53" spans="1:25" s="42" customFormat="1" ht="114.75" customHeight="1" x14ac:dyDescent="0.25">
      <c r="A53" s="24"/>
      <c r="B53" s="25" t="s">
        <v>153</v>
      </c>
      <c r="C53" s="27" t="s">
        <v>79</v>
      </c>
      <c r="D53" s="27" t="s">
        <v>175</v>
      </c>
      <c r="E53" s="27" t="s">
        <v>176</v>
      </c>
      <c r="F53" s="27" t="s">
        <v>176</v>
      </c>
      <c r="G53" s="27" t="s">
        <v>213</v>
      </c>
      <c r="H53" s="25" t="s">
        <v>112</v>
      </c>
      <c r="I53" s="31">
        <v>0.5</v>
      </c>
      <c r="J53" s="43">
        <v>710000000</v>
      </c>
      <c r="K53" s="27" t="s">
        <v>82</v>
      </c>
      <c r="L53" s="25" t="s">
        <v>216</v>
      </c>
      <c r="M53" s="32" t="s">
        <v>104</v>
      </c>
      <c r="N53" s="25"/>
      <c r="O53" s="27" t="s">
        <v>217</v>
      </c>
      <c r="P53" s="27" t="s">
        <v>113</v>
      </c>
      <c r="Q53" s="25"/>
      <c r="R53" s="27"/>
      <c r="S53" s="48"/>
      <c r="T53" s="48"/>
      <c r="U53" s="48">
        <v>3390000</v>
      </c>
      <c r="V53" s="48">
        <f t="shared" si="11"/>
        <v>3796800.0000000005</v>
      </c>
      <c r="W53" s="48"/>
      <c r="X53" s="25">
        <v>2017</v>
      </c>
      <c r="Y53" s="45"/>
    </row>
    <row r="54" spans="1:25" s="42" customFormat="1" ht="102" customHeight="1" x14ac:dyDescent="0.25">
      <c r="A54" s="24"/>
      <c r="B54" s="25" t="s">
        <v>154</v>
      </c>
      <c r="C54" s="27" t="s">
        <v>79</v>
      </c>
      <c r="D54" s="27" t="s">
        <v>158</v>
      </c>
      <c r="E54" s="27" t="s">
        <v>159</v>
      </c>
      <c r="F54" s="27" t="s">
        <v>159</v>
      </c>
      <c r="G54" s="27" t="s">
        <v>160</v>
      </c>
      <c r="H54" s="25" t="s">
        <v>81</v>
      </c>
      <c r="I54" s="31">
        <v>0.5</v>
      </c>
      <c r="J54" s="43">
        <v>710000000</v>
      </c>
      <c r="K54" s="27" t="s">
        <v>82</v>
      </c>
      <c r="L54" s="25" t="s">
        <v>167</v>
      </c>
      <c r="M54" s="27" t="s">
        <v>109</v>
      </c>
      <c r="N54" s="25"/>
      <c r="O54" s="27" t="s">
        <v>188</v>
      </c>
      <c r="P54" s="27" t="s">
        <v>113</v>
      </c>
      <c r="Q54" s="25"/>
      <c r="R54" s="27"/>
      <c r="S54" s="48"/>
      <c r="T54" s="48"/>
      <c r="U54" s="48">
        <v>1000000</v>
      </c>
      <c r="V54" s="48">
        <f t="shared" ref="V54" si="12">U54*1.12</f>
        <v>1120000</v>
      </c>
      <c r="W54" s="48"/>
      <c r="X54" s="25">
        <v>2017</v>
      </c>
      <c r="Y54" s="45"/>
    </row>
    <row r="55" spans="1:25" s="42" customFormat="1" ht="102" customHeight="1" x14ac:dyDescent="0.25">
      <c r="A55" s="24"/>
      <c r="B55" s="25" t="s">
        <v>155</v>
      </c>
      <c r="C55" s="27" t="s">
        <v>79</v>
      </c>
      <c r="D55" s="27" t="s">
        <v>158</v>
      </c>
      <c r="E55" s="27" t="s">
        <v>159</v>
      </c>
      <c r="F55" s="27" t="s">
        <v>159</v>
      </c>
      <c r="G55" s="27" t="s">
        <v>160</v>
      </c>
      <c r="H55" s="25" t="s">
        <v>81</v>
      </c>
      <c r="I55" s="31">
        <v>0.5</v>
      </c>
      <c r="J55" s="43">
        <v>710000000</v>
      </c>
      <c r="K55" s="27" t="s">
        <v>82</v>
      </c>
      <c r="L55" s="25" t="s">
        <v>167</v>
      </c>
      <c r="M55" s="32" t="s">
        <v>104</v>
      </c>
      <c r="N55" s="25"/>
      <c r="O55" s="27" t="s">
        <v>188</v>
      </c>
      <c r="P55" s="27" t="s">
        <v>113</v>
      </c>
      <c r="Q55" s="25"/>
      <c r="R55" s="27"/>
      <c r="S55" s="48"/>
      <c r="T55" s="48"/>
      <c r="U55" s="48">
        <v>1008000</v>
      </c>
      <c r="V55" s="48">
        <f t="shared" ref="V55" si="13">U55*1.12</f>
        <v>1128960</v>
      </c>
      <c r="W55" s="48"/>
      <c r="X55" s="25">
        <v>2017</v>
      </c>
      <c r="Y55" s="45"/>
    </row>
    <row r="56" spans="1:25" s="42" customFormat="1" ht="127.5" customHeight="1" x14ac:dyDescent="0.25">
      <c r="A56" s="24"/>
      <c r="B56" s="25" t="s">
        <v>156</v>
      </c>
      <c r="C56" s="27" t="s">
        <v>79</v>
      </c>
      <c r="D56" s="27" t="s">
        <v>183</v>
      </c>
      <c r="E56" s="27" t="s">
        <v>184</v>
      </c>
      <c r="F56" s="27" t="s">
        <v>184</v>
      </c>
      <c r="G56" s="27" t="s">
        <v>214</v>
      </c>
      <c r="H56" s="25" t="s">
        <v>112</v>
      </c>
      <c r="I56" s="31">
        <v>0.5</v>
      </c>
      <c r="J56" s="43">
        <v>710000000</v>
      </c>
      <c r="K56" s="27" t="s">
        <v>82</v>
      </c>
      <c r="L56" s="25" t="s">
        <v>216</v>
      </c>
      <c r="M56" s="32" t="s">
        <v>104</v>
      </c>
      <c r="N56" s="25"/>
      <c r="O56" s="27" t="s">
        <v>217</v>
      </c>
      <c r="P56" s="27" t="s">
        <v>113</v>
      </c>
      <c r="Q56" s="25"/>
      <c r="R56" s="27"/>
      <c r="S56" s="48"/>
      <c r="T56" s="48"/>
      <c r="U56" s="48">
        <v>1475285</v>
      </c>
      <c r="V56" s="48">
        <f t="shared" ref="V56" si="14">U56*1.12</f>
        <v>1652319.2000000002</v>
      </c>
      <c r="W56" s="48"/>
      <c r="X56" s="25">
        <v>2017</v>
      </c>
      <c r="Y56" s="45"/>
    </row>
    <row r="57" spans="1:25" s="42" customFormat="1" ht="89.25" customHeight="1" x14ac:dyDescent="0.25">
      <c r="A57" s="24"/>
      <c r="B57" s="25" t="s">
        <v>157</v>
      </c>
      <c r="C57" s="27" t="s">
        <v>79</v>
      </c>
      <c r="D57" s="27" t="s">
        <v>145</v>
      </c>
      <c r="E57" s="27" t="s">
        <v>146</v>
      </c>
      <c r="F57" s="27" t="s">
        <v>147</v>
      </c>
      <c r="G57" s="27"/>
      <c r="H57" s="25" t="s">
        <v>100</v>
      </c>
      <c r="I57" s="31">
        <v>0.5</v>
      </c>
      <c r="J57" s="43">
        <v>710000000</v>
      </c>
      <c r="K57" s="27" t="s">
        <v>82</v>
      </c>
      <c r="L57" s="27" t="s">
        <v>83</v>
      </c>
      <c r="M57" s="27" t="s">
        <v>101</v>
      </c>
      <c r="N57" s="25"/>
      <c r="O57" s="27" t="s">
        <v>188</v>
      </c>
      <c r="P57" s="27" t="s">
        <v>113</v>
      </c>
      <c r="Q57" s="25"/>
      <c r="R57" s="27"/>
      <c r="S57" s="48"/>
      <c r="T57" s="48"/>
      <c r="U57" s="48">
        <v>28438360</v>
      </c>
      <c r="V57" s="48">
        <f>U57*1.12</f>
        <v>31850963.200000003</v>
      </c>
      <c r="W57" s="25"/>
      <c r="X57" s="25">
        <v>2017</v>
      </c>
      <c r="Y57" s="45"/>
    </row>
    <row r="58" spans="1:25" s="42" customFormat="1" ht="12.75" customHeight="1" x14ac:dyDescent="0.25">
      <c r="A58" s="4"/>
      <c r="B58" s="35" t="s">
        <v>36</v>
      </c>
      <c r="C58" s="36"/>
      <c r="D58" s="37"/>
      <c r="E58" s="38"/>
      <c r="F58" s="38"/>
      <c r="G58" s="38"/>
      <c r="H58" s="38"/>
      <c r="I58" s="38"/>
      <c r="J58" s="38"/>
      <c r="K58" s="38"/>
      <c r="L58" s="38"/>
      <c r="M58" s="38"/>
      <c r="N58" s="38"/>
      <c r="O58" s="38"/>
      <c r="P58" s="38"/>
      <c r="Q58" s="38"/>
      <c r="R58" s="38"/>
      <c r="S58" s="38"/>
      <c r="T58" s="38"/>
      <c r="U58" s="50">
        <f>SUM(U26:U57)</f>
        <v>229778319</v>
      </c>
      <c r="V58" s="50">
        <f>SUM(V26:V57)</f>
        <v>285815837.44</v>
      </c>
      <c r="W58" s="40"/>
      <c r="X58" s="41"/>
      <c r="Y58" s="41"/>
    </row>
    <row r="59" spans="1:25" s="42" customFormat="1" ht="12.75" x14ac:dyDescent="0.25">
      <c r="A59" s="3"/>
      <c r="B59" s="41"/>
      <c r="C59" s="41"/>
      <c r="D59" s="38"/>
      <c r="E59" s="38"/>
      <c r="F59" s="38"/>
      <c r="G59" s="38"/>
      <c r="H59" s="38"/>
      <c r="I59" s="38"/>
      <c r="J59" s="38"/>
      <c r="K59" s="38"/>
      <c r="L59" s="38"/>
      <c r="M59" s="38"/>
      <c r="N59" s="38"/>
      <c r="O59" s="38"/>
      <c r="P59" s="38"/>
      <c r="Q59" s="38"/>
      <c r="R59" s="38"/>
      <c r="S59" s="38"/>
      <c r="T59" s="38"/>
      <c r="U59" s="38"/>
      <c r="V59" s="40"/>
      <c r="W59" s="40"/>
      <c r="X59" s="41"/>
      <c r="Y59" s="41"/>
    </row>
    <row r="60" spans="1:25" x14ac:dyDescent="0.25">
      <c r="B60" s="51" t="s">
        <v>185</v>
      </c>
      <c r="C60" s="51"/>
      <c r="D60" s="41"/>
      <c r="E60" s="51"/>
      <c r="F60" s="38"/>
      <c r="G60" s="38"/>
      <c r="H60" s="38"/>
      <c r="I60" s="38"/>
      <c r="J60" s="38"/>
      <c r="K60" s="38"/>
      <c r="L60" s="38"/>
      <c r="M60" s="38"/>
      <c r="N60" s="38"/>
      <c r="O60" s="38"/>
      <c r="P60" s="38"/>
      <c r="Q60" s="38"/>
      <c r="R60" s="38"/>
      <c r="S60" s="38"/>
      <c r="T60" s="38"/>
      <c r="U60" s="50">
        <f>SUM(U58+U16+U24)</f>
        <v>616896285.18099999</v>
      </c>
      <c r="V60" s="50">
        <f>SUM(U60)</f>
        <v>616896285.18099999</v>
      </c>
      <c r="W60" s="40"/>
      <c r="X60" s="41"/>
      <c r="Y60" s="41"/>
    </row>
    <row r="61" spans="1:25" x14ac:dyDescent="0.25">
      <c r="B61" s="52"/>
      <c r="C61" s="52"/>
      <c r="D61" s="53"/>
      <c r="E61" s="52"/>
      <c r="F61" s="54"/>
      <c r="G61" s="54"/>
      <c r="H61" s="54"/>
      <c r="I61" s="54"/>
      <c r="J61" s="54"/>
      <c r="K61" s="54"/>
      <c r="L61" s="54"/>
      <c r="M61" s="3"/>
      <c r="N61" s="3"/>
      <c r="O61" s="3"/>
      <c r="P61" s="3"/>
      <c r="Q61" s="3"/>
      <c r="R61" s="3"/>
      <c r="S61" s="3"/>
      <c r="T61" s="3"/>
      <c r="U61" s="3"/>
      <c r="V61" s="3"/>
      <c r="W61" s="3"/>
    </row>
    <row r="62" spans="1:25" ht="15.75" x14ac:dyDescent="0.25">
      <c r="C62" s="55" t="s">
        <v>37</v>
      </c>
      <c r="D62" s="56"/>
      <c r="E62" s="56"/>
      <c r="F62" s="57"/>
      <c r="G62" s="57"/>
      <c r="H62" s="57"/>
      <c r="I62" s="56"/>
      <c r="J62" s="56"/>
      <c r="K62" s="56"/>
      <c r="L62" s="56"/>
      <c r="M62" s="57"/>
      <c r="N62" s="57"/>
      <c r="O62" s="57"/>
      <c r="P62" s="57"/>
      <c r="Q62" s="57"/>
      <c r="R62" s="57"/>
      <c r="S62" s="57"/>
      <c r="T62" s="57"/>
      <c r="U62" s="57"/>
      <c r="V62" s="57"/>
      <c r="W62" s="57"/>
      <c r="X62" s="57"/>
      <c r="Y62" s="57"/>
    </row>
    <row r="63" spans="1:25" ht="15.75" x14ac:dyDescent="0.25">
      <c r="C63" s="55" t="s">
        <v>38</v>
      </c>
      <c r="D63" s="57"/>
      <c r="E63" s="57"/>
      <c r="F63" s="57"/>
      <c r="G63" s="57"/>
      <c r="H63" s="57"/>
      <c r="I63" s="57"/>
      <c r="J63" s="57"/>
      <c r="K63" s="57"/>
      <c r="L63" s="57"/>
      <c r="M63" s="57"/>
      <c r="N63" s="57"/>
      <c r="O63" s="57"/>
      <c r="P63" s="57"/>
      <c r="Q63" s="57"/>
      <c r="R63" s="57"/>
      <c r="S63" s="57"/>
      <c r="T63" s="57"/>
      <c r="U63" s="57"/>
      <c r="V63" s="57"/>
      <c r="W63" s="57"/>
      <c r="X63" s="57"/>
      <c r="Y63" s="57"/>
    </row>
    <row r="64" spans="1:25" ht="15.75" x14ac:dyDescent="0.25">
      <c r="B64" s="57"/>
      <c r="C64" s="55" t="s">
        <v>39</v>
      </c>
      <c r="D64" s="57"/>
      <c r="E64" s="57"/>
      <c r="F64" s="57"/>
      <c r="G64" s="57"/>
      <c r="H64" s="57"/>
      <c r="I64" s="57"/>
      <c r="J64" s="57"/>
      <c r="K64" s="57"/>
      <c r="L64" s="57"/>
      <c r="M64" s="57"/>
      <c r="N64" s="57"/>
      <c r="O64" s="57"/>
      <c r="P64" s="57"/>
      <c r="Q64" s="57"/>
      <c r="R64" s="57"/>
      <c r="S64" s="57"/>
      <c r="T64" s="57"/>
      <c r="U64" s="57"/>
      <c r="V64" s="57"/>
      <c r="W64" s="57"/>
      <c r="X64" s="57"/>
      <c r="Y64" s="57"/>
    </row>
    <row r="65" spans="1:25" ht="15.75" x14ac:dyDescent="0.25">
      <c r="C65" s="58" t="s">
        <v>40</v>
      </c>
      <c r="D65" s="59"/>
      <c r="E65" s="59"/>
      <c r="F65" s="59"/>
      <c r="G65" s="60"/>
      <c r="H65" s="57"/>
      <c r="I65" s="57"/>
      <c r="J65" s="57"/>
      <c r="K65" s="57"/>
      <c r="L65" s="57"/>
      <c r="M65" s="57"/>
      <c r="N65" s="57"/>
      <c r="O65" s="57"/>
      <c r="P65" s="57"/>
      <c r="Q65" s="57"/>
      <c r="R65" s="57"/>
      <c r="S65" s="57"/>
      <c r="T65" s="57"/>
      <c r="U65" s="57"/>
      <c r="V65" s="57"/>
      <c r="W65" s="57"/>
      <c r="X65" s="57"/>
      <c r="Y65" s="57"/>
    </row>
    <row r="66" spans="1:25" ht="15.75" x14ac:dyDescent="0.25">
      <c r="B66" s="61">
        <v>1</v>
      </c>
      <c r="C66" s="64" t="s">
        <v>41</v>
      </c>
      <c r="D66" s="62"/>
      <c r="E66" s="62"/>
      <c r="F66" s="62"/>
      <c r="G66" s="62"/>
      <c r="H66" s="62"/>
      <c r="I66" s="62"/>
      <c r="J66" s="62"/>
      <c r="K66" s="62"/>
      <c r="L66" s="62"/>
      <c r="M66" s="62"/>
      <c r="N66" s="62"/>
      <c r="O66" s="62"/>
      <c r="P66" s="62"/>
      <c r="Q66" s="62"/>
      <c r="R66" s="62"/>
      <c r="S66" s="62"/>
      <c r="T66" s="62"/>
      <c r="U66" s="62"/>
      <c r="V66" s="62"/>
      <c r="W66" s="62"/>
      <c r="X66" s="62"/>
      <c r="Y66" s="55"/>
    </row>
    <row r="67" spans="1:25" ht="15.75" x14ac:dyDescent="0.25">
      <c r="B67" s="61"/>
      <c r="C67" s="63" t="s">
        <v>42</v>
      </c>
      <c r="D67" s="62"/>
      <c r="E67" s="62"/>
      <c r="F67" s="62"/>
      <c r="G67" s="62"/>
      <c r="H67" s="62"/>
      <c r="I67" s="62"/>
      <c r="J67" s="62"/>
      <c r="K67" s="62"/>
      <c r="L67" s="62"/>
      <c r="M67" s="62"/>
      <c r="N67" s="62"/>
      <c r="O67" s="62"/>
      <c r="P67" s="62"/>
      <c r="Q67" s="62"/>
      <c r="R67" s="62"/>
      <c r="S67" s="62"/>
      <c r="T67" s="62"/>
      <c r="U67" s="62"/>
      <c r="V67" s="62"/>
      <c r="W67" s="62"/>
      <c r="X67" s="62"/>
      <c r="Y67" s="55"/>
    </row>
    <row r="68" spans="1:25" ht="15.75" x14ac:dyDescent="0.25">
      <c r="B68" s="61"/>
      <c r="C68" s="64" t="s">
        <v>43</v>
      </c>
      <c r="D68" s="62"/>
      <c r="E68" s="62"/>
      <c r="F68" s="62"/>
      <c r="G68" s="62"/>
      <c r="H68" s="62"/>
      <c r="I68" s="62"/>
      <c r="J68" s="62"/>
      <c r="K68" s="62"/>
      <c r="L68" s="62"/>
      <c r="M68" s="62"/>
      <c r="N68" s="62"/>
      <c r="O68" s="62"/>
      <c r="P68" s="62"/>
      <c r="Q68" s="62"/>
      <c r="R68" s="62"/>
      <c r="S68" s="62"/>
      <c r="T68" s="62"/>
      <c r="U68" s="62"/>
      <c r="V68" s="62"/>
      <c r="W68" s="62"/>
      <c r="X68" s="62"/>
      <c r="Y68" s="55"/>
    </row>
    <row r="69" spans="1:25" ht="15.75" x14ac:dyDescent="0.25">
      <c r="B69" s="61"/>
      <c r="C69" s="55" t="s">
        <v>44</v>
      </c>
      <c r="D69" s="65"/>
      <c r="E69" s="65"/>
      <c r="F69" s="65"/>
      <c r="G69" s="65"/>
      <c r="H69" s="65"/>
      <c r="I69" s="65"/>
      <c r="J69" s="65"/>
      <c r="K69" s="65"/>
      <c r="L69" s="65"/>
      <c r="M69" s="65"/>
      <c r="N69" s="62"/>
      <c r="O69" s="62"/>
      <c r="P69" s="62"/>
      <c r="Q69" s="62"/>
      <c r="R69" s="62"/>
      <c r="S69" s="62"/>
      <c r="T69" s="62"/>
      <c r="U69" s="62"/>
      <c r="V69" s="62"/>
      <c r="W69" s="62"/>
      <c r="X69" s="62"/>
      <c r="Y69" s="55"/>
    </row>
    <row r="70" spans="1:25" ht="15.75" x14ac:dyDescent="0.25">
      <c r="B70" s="61"/>
      <c r="C70" s="58" t="s">
        <v>45</v>
      </c>
      <c r="D70" s="65"/>
      <c r="E70" s="65"/>
      <c r="F70" s="65"/>
      <c r="G70" s="65"/>
      <c r="H70" s="65"/>
      <c r="I70" s="65"/>
      <c r="J70" s="65"/>
      <c r="K70" s="65"/>
      <c r="L70" s="65"/>
      <c r="M70" s="65"/>
      <c r="N70" s="62"/>
      <c r="O70" s="62"/>
      <c r="P70" s="62"/>
      <c r="Q70" s="62"/>
      <c r="R70" s="62"/>
      <c r="S70" s="62"/>
      <c r="T70" s="62"/>
      <c r="U70" s="62"/>
      <c r="V70" s="62"/>
      <c r="W70" s="62"/>
      <c r="X70" s="62"/>
      <c r="Y70" s="55"/>
    </row>
    <row r="71" spans="1:25" ht="15.75" x14ac:dyDescent="0.25">
      <c r="A71" s="66"/>
      <c r="B71" s="61"/>
      <c r="C71" s="58" t="s">
        <v>46</v>
      </c>
      <c r="D71" s="65"/>
      <c r="E71" s="65"/>
      <c r="F71" s="65"/>
      <c r="G71" s="65"/>
      <c r="H71" s="65"/>
      <c r="I71" s="65"/>
      <c r="J71" s="65"/>
      <c r="K71" s="65"/>
      <c r="L71" s="65"/>
      <c r="M71" s="65"/>
      <c r="N71" s="62"/>
      <c r="O71" s="62"/>
      <c r="P71" s="62"/>
      <c r="Q71" s="62"/>
      <c r="R71" s="62"/>
      <c r="S71" s="62"/>
      <c r="T71" s="62"/>
      <c r="U71" s="62"/>
      <c r="V71" s="62"/>
      <c r="W71" s="62"/>
      <c r="X71" s="62"/>
      <c r="Y71" s="55"/>
    </row>
    <row r="72" spans="1:25" ht="15.75" x14ac:dyDescent="0.25">
      <c r="A72" s="66"/>
      <c r="B72" s="61"/>
      <c r="C72" s="64" t="s">
        <v>47</v>
      </c>
      <c r="D72" s="62"/>
      <c r="E72" s="62"/>
      <c r="F72" s="62"/>
      <c r="G72" s="62"/>
      <c r="H72" s="62"/>
      <c r="I72" s="62"/>
      <c r="J72" s="62"/>
      <c r="K72" s="62"/>
      <c r="L72" s="62"/>
      <c r="M72" s="62"/>
      <c r="N72" s="62"/>
      <c r="O72" s="62"/>
      <c r="P72" s="62"/>
      <c r="Q72" s="62"/>
      <c r="R72" s="62"/>
      <c r="S72" s="62"/>
      <c r="T72" s="62"/>
      <c r="U72" s="62"/>
      <c r="V72" s="62"/>
      <c r="W72" s="62"/>
      <c r="X72" s="62"/>
      <c r="Y72" s="55"/>
    </row>
    <row r="73" spans="1:25" ht="15.75" x14ac:dyDescent="0.25">
      <c r="A73" s="66"/>
      <c r="B73" s="57"/>
      <c r="C73" s="55" t="s">
        <v>48</v>
      </c>
      <c r="D73" s="67"/>
      <c r="E73" s="67"/>
      <c r="F73" s="67"/>
      <c r="G73" s="68"/>
      <c r="H73" s="67"/>
      <c r="I73" s="67"/>
      <c r="J73" s="67"/>
      <c r="K73" s="67"/>
      <c r="L73" s="67"/>
      <c r="M73" s="67"/>
      <c r="N73" s="67"/>
      <c r="O73" s="67"/>
      <c r="P73" s="67"/>
      <c r="Q73" s="67"/>
      <c r="R73" s="67"/>
      <c r="S73" s="67"/>
      <c r="T73" s="67"/>
      <c r="U73" s="67"/>
      <c r="V73" s="67"/>
      <c r="W73" s="67"/>
      <c r="X73" s="67"/>
      <c r="Y73" s="55"/>
    </row>
    <row r="74" spans="1:25" ht="15.75" x14ac:dyDescent="0.25">
      <c r="A74" s="66"/>
      <c r="B74" s="57"/>
      <c r="C74" s="55" t="s">
        <v>49</v>
      </c>
      <c r="D74" s="65"/>
      <c r="E74" s="65"/>
      <c r="F74" s="65"/>
      <c r="G74" s="65"/>
      <c r="H74" s="65"/>
      <c r="I74" s="65"/>
      <c r="J74" s="65"/>
      <c r="K74" s="65"/>
      <c r="L74" s="65"/>
      <c r="M74" s="65"/>
      <c r="N74" s="65"/>
      <c r="O74" s="65"/>
      <c r="P74" s="65"/>
      <c r="Q74" s="65"/>
      <c r="R74" s="65"/>
      <c r="S74" s="65"/>
      <c r="T74" s="65"/>
      <c r="U74" s="65"/>
      <c r="V74" s="65"/>
      <c r="W74" s="65"/>
      <c r="X74" s="65"/>
      <c r="Y74" s="55"/>
    </row>
    <row r="75" spans="1:25" ht="15.75" x14ac:dyDescent="0.25">
      <c r="A75" s="66"/>
      <c r="B75" s="57"/>
      <c r="C75" s="55" t="s">
        <v>50</v>
      </c>
      <c r="D75" s="62"/>
      <c r="E75" s="62"/>
      <c r="F75" s="62"/>
      <c r="G75" s="62"/>
      <c r="H75" s="62"/>
      <c r="I75" s="62"/>
      <c r="J75" s="62"/>
      <c r="K75" s="62"/>
      <c r="L75" s="62"/>
      <c r="M75" s="62"/>
      <c r="N75" s="62"/>
      <c r="O75" s="62"/>
      <c r="P75" s="62"/>
      <c r="Q75" s="62"/>
      <c r="R75" s="62"/>
      <c r="S75" s="62"/>
      <c r="T75" s="62"/>
      <c r="U75" s="62"/>
      <c r="V75" s="62"/>
      <c r="W75" s="62"/>
      <c r="X75" s="62"/>
      <c r="Y75" s="55"/>
    </row>
    <row r="76" spans="1:25" ht="15.75" x14ac:dyDescent="0.25">
      <c r="A76" s="66"/>
      <c r="B76" s="57"/>
      <c r="C76" s="64" t="s">
        <v>51</v>
      </c>
      <c r="D76" s="62"/>
      <c r="E76" s="62"/>
      <c r="F76" s="62"/>
      <c r="G76" s="62"/>
      <c r="H76" s="62"/>
      <c r="I76" s="62"/>
      <c r="J76" s="62"/>
      <c r="K76" s="62"/>
      <c r="L76" s="62"/>
      <c r="M76" s="62"/>
      <c r="N76" s="62"/>
      <c r="O76" s="62"/>
      <c r="P76" s="62"/>
      <c r="Q76" s="62"/>
      <c r="R76" s="62"/>
      <c r="S76" s="62"/>
      <c r="T76" s="62"/>
      <c r="U76" s="62"/>
      <c r="V76" s="62"/>
      <c r="W76" s="62"/>
      <c r="X76" s="62"/>
      <c r="Y76" s="55"/>
    </row>
    <row r="77" spans="1:25" ht="15.75" x14ac:dyDescent="0.25">
      <c r="A77" s="66"/>
      <c r="B77" s="57"/>
      <c r="C77" s="64" t="s">
        <v>52</v>
      </c>
      <c r="D77" s="62"/>
      <c r="E77" s="62"/>
      <c r="F77" s="62"/>
      <c r="G77" s="62"/>
      <c r="H77" s="62"/>
      <c r="I77" s="62"/>
      <c r="J77" s="62"/>
      <c r="K77" s="62"/>
      <c r="L77" s="62"/>
      <c r="M77" s="62"/>
      <c r="N77" s="62"/>
      <c r="O77" s="62"/>
      <c r="P77" s="62"/>
      <c r="Q77" s="62"/>
      <c r="R77" s="62"/>
      <c r="S77" s="62"/>
      <c r="T77" s="62"/>
      <c r="U77" s="62"/>
      <c r="V77" s="62"/>
      <c r="W77" s="62"/>
      <c r="X77" s="62"/>
      <c r="Y77" s="55"/>
    </row>
    <row r="78" spans="1:25" ht="15.75" x14ac:dyDescent="0.25">
      <c r="A78" s="66"/>
      <c r="B78" s="57"/>
      <c r="C78" s="55" t="s">
        <v>53</v>
      </c>
      <c r="D78" s="65"/>
      <c r="E78" s="65"/>
      <c r="F78" s="65"/>
      <c r="G78" s="65"/>
      <c r="H78" s="65"/>
      <c r="I78" s="65"/>
      <c r="J78" s="65"/>
      <c r="K78" s="65"/>
      <c r="L78" s="65"/>
      <c r="M78" s="65"/>
      <c r="N78" s="65"/>
      <c r="O78" s="65"/>
      <c r="P78" s="65"/>
      <c r="Q78" s="65"/>
      <c r="R78" s="65"/>
      <c r="S78" s="65"/>
      <c r="T78" s="65"/>
      <c r="U78" s="65"/>
      <c r="V78" s="65"/>
      <c r="W78" s="65"/>
      <c r="X78" s="65"/>
      <c r="Y78" s="55"/>
    </row>
    <row r="79" spans="1:25" ht="15.75" x14ac:dyDescent="0.25">
      <c r="A79" s="66"/>
      <c r="B79" s="57"/>
      <c r="C79" s="69" t="s">
        <v>54</v>
      </c>
      <c r="D79" s="69"/>
      <c r="E79" s="69"/>
      <c r="F79" s="69"/>
      <c r="G79" s="69"/>
      <c r="H79" s="69"/>
      <c r="I79" s="69"/>
      <c r="J79" s="69"/>
      <c r="K79" s="69"/>
      <c r="L79" s="69"/>
      <c r="M79" s="65"/>
      <c r="N79" s="65"/>
      <c r="O79" s="65"/>
      <c r="P79" s="65"/>
      <c r="Q79" s="65"/>
      <c r="R79" s="65"/>
      <c r="S79" s="65"/>
      <c r="T79" s="65"/>
      <c r="U79" s="65"/>
      <c r="V79" s="65"/>
      <c r="W79" s="65"/>
      <c r="X79" s="65"/>
      <c r="Y79" s="65"/>
    </row>
    <row r="80" spans="1:25" ht="15.75" x14ac:dyDescent="0.25">
      <c r="A80" s="66"/>
      <c r="B80" s="61">
        <v>2</v>
      </c>
      <c r="C80" s="55" t="s">
        <v>55</v>
      </c>
      <c r="D80" s="55"/>
      <c r="E80" s="55"/>
      <c r="F80" s="55"/>
      <c r="G80" s="55"/>
      <c r="H80" s="55"/>
      <c r="I80" s="55"/>
      <c r="J80" s="55"/>
      <c r="K80" s="55"/>
      <c r="L80" s="55"/>
      <c r="M80" s="55"/>
      <c r="N80" s="55"/>
      <c r="O80" s="55"/>
      <c r="P80" s="55"/>
      <c r="Q80" s="55"/>
      <c r="R80" s="55"/>
      <c r="S80" s="55"/>
      <c r="T80" s="55"/>
      <c r="U80" s="55"/>
      <c r="V80" s="55"/>
      <c r="W80" s="55"/>
      <c r="X80" s="55"/>
      <c r="Y80" s="55"/>
    </row>
    <row r="81" spans="1:25" ht="15.75" x14ac:dyDescent="0.25">
      <c r="A81" s="66"/>
      <c r="B81" s="61">
        <v>3</v>
      </c>
      <c r="C81" s="55" t="s">
        <v>56</v>
      </c>
      <c r="D81" s="55"/>
      <c r="E81" s="55"/>
      <c r="F81" s="55"/>
      <c r="G81" s="55"/>
      <c r="H81" s="55"/>
      <c r="I81" s="55"/>
      <c r="J81" s="55"/>
      <c r="K81" s="55"/>
      <c r="L81" s="55"/>
      <c r="M81" s="55"/>
      <c r="N81" s="55"/>
      <c r="O81" s="55"/>
      <c r="P81" s="55"/>
      <c r="Q81" s="55"/>
      <c r="R81" s="55"/>
      <c r="S81" s="55"/>
      <c r="T81" s="55"/>
      <c r="U81" s="55"/>
      <c r="V81" s="55"/>
      <c r="W81" s="55"/>
      <c r="X81" s="55"/>
      <c r="Y81" s="55"/>
    </row>
    <row r="82" spans="1:25" ht="15.75" x14ac:dyDescent="0.25">
      <c r="A82" s="66"/>
      <c r="B82" s="61">
        <v>4</v>
      </c>
      <c r="C82" s="55" t="s">
        <v>57</v>
      </c>
      <c r="D82" s="55"/>
      <c r="E82" s="55"/>
      <c r="F82" s="55"/>
      <c r="G82" s="55"/>
      <c r="H82" s="55"/>
      <c r="I82" s="55"/>
      <c r="J82" s="55"/>
      <c r="K82" s="55"/>
      <c r="L82" s="55"/>
      <c r="M82" s="55"/>
      <c r="N82" s="55"/>
      <c r="O82" s="55"/>
      <c r="P82" s="55"/>
      <c r="Q82" s="55"/>
      <c r="R82" s="55"/>
      <c r="S82" s="55"/>
      <c r="T82" s="55"/>
      <c r="U82" s="55"/>
      <c r="V82" s="55"/>
      <c r="W82" s="55"/>
      <c r="X82" s="55"/>
      <c r="Y82" s="55"/>
    </row>
    <row r="83" spans="1:25" ht="15.75" x14ac:dyDescent="0.25">
      <c r="A83" s="66"/>
      <c r="B83" s="61">
        <v>5</v>
      </c>
      <c r="C83" s="55" t="s">
        <v>58</v>
      </c>
      <c r="D83" s="62"/>
      <c r="E83" s="62"/>
      <c r="F83" s="62"/>
      <c r="G83" s="62"/>
      <c r="H83" s="62"/>
      <c r="I83" s="62"/>
      <c r="J83" s="62"/>
      <c r="K83" s="62"/>
      <c r="L83" s="62"/>
      <c r="M83" s="62"/>
      <c r="N83" s="62"/>
      <c r="O83" s="62"/>
      <c r="P83" s="62"/>
      <c r="Q83" s="62"/>
      <c r="R83" s="62"/>
      <c r="S83" s="62"/>
      <c r="T83" s="62"/>
      <c r="U83" s="62"/>
      <c r="V83" s="62"/>
      <c r="W83" s="62"/>
      <c r="X83" s="62"/>
      <c r="Y83" s="62"/>
    </row>
    <row r="84" spans="1:25" ht="15.75" x14ac:dyDescent="0.25">
      <c r="A84" s="66"/>
      <c r="B84" s="61">
        <v>6</v>
      </c>
      <c r="C84" s="55" t="s">
        <v>59</v>
      </c>
      <c r="D84" s="62"/>
      <c r="E84" s="62"/>
      <c r="F84" s="62"/>
      <c r="G84" s="62"/>
      <c r="H84" s="62"/>
      <c r="I84" s="62"/>
      <c r="J84" s="62"/>
      <c r="K84" s="62"/>
      <c r="L84" s="62"/>
      <c r="M84" s="62"/>
      <c r="N84" s="62"/>
      <c r="O84" s="62"/>
      <c r="P84" s="62"/>
      <c r="Q84" s="62"/>
      <c r="R84" s="62"/>
      <c r="S84" s="62"/>
      <c r="T84" s="62"/>
      <c r="U84" s="62"/>
      <c r="V84" s="62"/>
      <c r="W84" s="62"/>
      <c r="X84" s="62"/>
      <c r="Y84" s="62"/>
    </row>
    <row r="85" spans="1:25" ht="15.75" x14ac:dyDescent="0.25">
      <c r="A85" s="66"/>
      <c r="B85" s="61">
        <v>7</v>
      </c>
      <c r="C85" s="55" t="s">
        <v>60</v>
      </c>
      <c r="D85" s="55"/>
      <c r="E85" s="55"/>
      <c r="F85" s="55"/>
      <c r="G85" s="55"/>
      <c r="H85" s="55"/>
      <c r="I85" s="55"/>
      <c r="J85" s="55"/>
      <c r="K85" s="55"/>
      <c r="L85" s="55"/>
      <c r="M85" s="55"/>
      <c r="N85" s="55"/>
      <c r="O85" s="55"/>
      <c r="P85" s="55"/>
      <c r="Q85" s="55"/>
      <c r="R85" s="55"/>
      <c r="S85" s="55"/>
      <c r="T85" s="55"/>
      <c r="U85" s="55"/>
      <c r="V85" s="55"/>
      <c r="W85" s="55"/>
      <c r="X85" s="55"/>
      <c r="Y85" s="55"/>
    </row>
    <row r="86" spans="1:25" ht="15.75" x14ac:dyDescent="0.25">
      <c r="A86" s="66"/>
      <c r="B86" s="61">
        <v>8</v>
      </c>
      <c r="C86" s="55" t="s">
        <v>61</v>
      </c>
      <c r="D86" s="55"/>
      <c r="E86" s="55"/>
      <c r="F86" s="55"/>
      <c r="G86" s="55"/>
      <c r="H86" s="55"/>
      <c r="I86" s="55"/>
      <c r="J86" s="55"/>
      <c r="K86" s="55"/>
      <c r="L86" s="55"/>
      <c r="M86" s="55"/>
      <c r="N86" s="55"/>
      <c r="O86" s="55"/>
      <c r="P86" s="55"/>
      <c r="Q86" s="55"/>
      <c r="R86" s="55"/>
      <c r="S86" s="55"/>
      <c r="T86" s="55"/>
      <c r="U86" s="55"/>
      <c r="V86" s="55"/>
      <c r="W86" s="55"/>
      <c r="X86" s="55"/>
      <c r="Y86" s="55"/>
    </row>
    <row r="87" spans="1:25" ht="15.75" x14ac:dyDescent="0.25">
      <c r="A87" s="66"/>
      <c r="B87" s="61">
        <v>9</v>
      </c>
      <c r="C87" s="55" t="s">
        <v>62</v>
      </c>
      <c r="D87" s="55"/>
      <c r="E87" s="55"/>
      <c r="F87" s="55"/>
      <c r="G87" s="55"/>
      <c r="H87" s="55"/>
      <c r="I87" s="55"/>
      <c r="J87" s="55"/>
      <c r="K87" s="55"/>
      <c r="L87" s="55"/>
      <c r="M87" s="55"/>
      <c r="N87" s="55"/>
      <c r="O87" s="55"/>
      <c r="P87" s="55"/>
      <c r="Q87" s="55"/>
      <c r="R87" s="55"/>
      <c r="S87" s="55"/>
      <c r="T87" s="55"/>
      <c r="U87" s="55"/>
      <c r="V87" s="55"/>
      <c r="W87" s="55"/>
      <c r="X87" s="55"/>
      <c r="Y87" s="55"/>
    </row>
    <row r="88" spans="1:25" ht="15.75" x14ac:dyDescent="0.25">
      <c r="A88" s="66"/>
      <c r="B88" s="61">
        <v>10</v>
      </c>
      <c r="C88" s="55" t="s">
        <v>63</v>
      </c>
      <c r="D88" s="55"/>
      <c r="E88" s="55"/>
      <c r="F88" s="55"/>
      <c r="G88" s="55"/>
      <c r="H88" s="55"/>
      <c r="I88" s="55"/>
      <c r="J88" s="55"/>
      <c r="K88" s="55"/>
      <c r="L88" s="55"/>
      <c r="M88" s="55"/>
      <c r="N88" s="55"/>
      <c r="O88" s="55"/>
      <c r="P88" s="55"/>
      <c r="Q88" s="55"/>
      <c r="R88" s="55"/>
      <c r="S88" s="55"/>
      <c r="T88" s="55"/>
      <c r="U88" s="55"/>
      <c r="V88" s="55"/>
      <c r="W88" s="55"/>
      <c r="X88" s="55"/>
      <c r="Y88" s="55"/>
    </row>
    <row r="89" spans="1:25" ht="15.75" x14ac:dyDescent="0.25">
      <c r="A89" s="66"/>
      <c r="B89" s="61">
        <v>11</v>
      </c>
      <c r="C89" s="55" t="s">
        <v>64</v>
      </c>
      <c r="D89" s="62"/>
      <c r="E89" s="62"/>
      <c r="F89" s="62"/>
      <c r="G89" s="62"/>
      <c r="H89" s="62"/>
      <c r="I89" s="62"/>
      <c r="J89" s="62"/>
      <c r="K89" s="62"/>
      <c r="L89" s="62"/>
      <c r="M89" s="62"/>
      <c r="N89" s="62"/>
      <c r="O89" s="62"/>
      <c r="P89" s="62"/>
      <c r="Q89" s="62"/>
      <c r="R89" s="62"/>
      <c r="S89" s="62"/>
      <c r="T89" s="62"/>
      <c r="U89" s="62"/>
      <c r="V89" s="62"/>
      <c r="W89" s="62"/>
      <c r="X89" s="62"/>
      <c r="Y89" s="62"/>
    </row>
    <row r="90" spans="1:25" ht="15.75" x14ac:dyDescent="0.25">
      <c r="A90" s="66"/>
      <c r="B90" s="61">
        <v>12</v>
      </c>
      <c r="C90" s="55" t="s">
        <v>65</v>
      </c>
      <c r="D90" s="62"/>
      <c r="E90" s="62"/>
      <c r="F90" s="62"/>
      <c r="G90" s="62"/>
      <c r="H90" s="62"/>
      <c r="I90" s="62"/>
      <c r="J90" s="62"/>
      <c r="K90" s="62"/>
      <c r="L90" s="62"/>
      <c r="M90" s="62"/>
      <c r="N90" s="62"/>
      <c r="O90" s="62"/>
      <c r="P90" s="62"/>
      <c r="Q90" s="62"/>
      <c r="R90" s="55"/>
      <c r="S90" s="55"/>
      <c r="T90" s="55"/>
      <c r="U90" s="55"/>
      <c r="V90" s="55"/>
      <c r="W90" s="55"/>
      <c r="X90" s="55"/>
      <c r="Y90" s="55"/>
    </row>
    <row r="91" spans="1:25" ht="15.75" x14ac:dyDescent="0.25">
      <c r="A91" s="66"/>
      <c r="B91" s="61"/>
      <c r="C91" s="55"/>
      <c r="D91" s="62"/>
      <c r="E91" s="62"/>
      <c r="F91" s="62"/>
      <c r="G91" s="62"/>
      <c r="H91" s="62"/>
      <c r="I91" s="62"/>
      <c r="J91" s="62"/>
      <c r="K91" s="62"/>
      <c r="L91" s="62"/>
      <c r="M91" s="62"/>
      <c r="N91" s="62"/>
      <c r="O91" s="62"/>
      <c r="P91" s="62"/>
      <c r="Q91" s="62"/>
      <c r="R91" s="55"/>
      <c r="S91" s="55"/>
      <c r="T91" s="55"/>
      <c r="U91" s="55"/>
      <c r="V91" s="55"/>
      <c r="W91" s="55"/>
      <c r="X91" s="55"/>
      <c r="Y91" s="55"/>
    </row>
    <row r="92" spans="1:25" ht="15.75" x14ac:dyDescent="0.25">
      <c r="A92" s="66"/>
      <c r="B92" s="61">
        <v>13</v>
      </c>
      <c r="C92" s="55" t="s">
        <v>66</v>
      </c>
      <c r="D92" s="62"/>
      <c r="E92" s="62"/>
      <c r="F92" s="62"/>
      <c r="G92" s="62"/>
      <c r="H92" s="62"/>
      <c r="I92" s="62"/>
      <c r="J92" s="62"/>
      <c r="K92" s="62"/>
      <c r="L92" s="62"/>
      <c r="M92" s="62"/>
      <c r="N92" s="62"/>
      <c r="O92" s="62"/>
      <c r="P92" s="62"/>
      <c r="Q92" s="62"/>
      <c r="R92" s="55"/>
      <c r="S92" s="55"/>
      <c r="T92" s="55"/>
      <c r="U92" s="55"/>
      <c r="V92" s="55"/>
      <c r="W92" s="55"/>
      <c r="X92" s="55"/>
      <c r="Y92" s="55"/>
    </row>
    <row r="93" spans="1:25" ht="15.75" x14ac:dyDescent="0.25">
      <c r="A93" s="66"/>
      <c r="B93" s="61">
        <v>14</v>
      </c>
      <c r="C93" s="55" t="s">
        <v>67</v>
      </c>
      <c r="D93" s="62"/>
      <c r="E93" s="62"/>
      <c r="F93" s="62"/>
      <c r="G93" s="62"/>
      <c r="H93" s="62"/>
      <c r="I93" s="62"/>
      <c r="J93" s="62"/>
      <c r="K93" s="62"/>
      <c r="L93" s="62"/>
      <c r="M93" s="62"/>
      <c r="N93" s="62"/>
      <c r="O93" s="62"/>
      <c r="P93" s="62"/>
      <c r="Q93" s="62"/>
      <c r="R93" s="62"/>
      <c r="S93" s="62"/>
      <c r="T93" s="62"/>
      <c r="U93" s="62"/>
      <c r="V93" s="62"/>
      <c r="W93" s="62"/>
      <c r="X93" s="62"/>
      <c r="Y93" s="62"/>
    </row>
    <row r="94" spans="1:25" ht="15.75" x14ac:dyDescent="0.25">
      <c r="A94" s="66"/>
      <c r="B94" s="61">
        <v>15</v>
      </c>
      <c r="C94" s="55" t="s">
        <v>68</v>
      </c>
      <c r="D94" s="62"/>
      <c r="E94" s="62"/>
      <c r="F94" s="62"/>
      <c r="G94" s="62"/>
      <c r="H94" s="62"/>
      <c r="I94" s="62"/>
      <c r="J94" s="62"/>
      <c r="K94" s="62"/>
      <c r="L94" s="62"/>
      <c r="M94" s="62"/>
      <c r="N94" s="62"/>
      <c r="O94" s="62"/>
      <c r="P94" s="62"/>
      <c r="Q94" s="62"/>
      <c r="R94" s="62"/>
      <c r="S94" s="62"/>
      <c r="T94" s="62"/>
      <c r="U94" s="62"/>
      <c r="V94" s="62"/>
      <c r="W94" s="62"/>
      <c r="X94" s="62"/>
      <c r="Y94" s="62"/>
    </row>
    <row r="95" spans="1:25" ht="15.75" x14ac:dyDescent="0.25">
      <c r="A95" s="66"/>
      <c r="B95" s="61">
        <v>16</v>
      </c>
      <c r="C95" s="55" t="s">
        <v>69</v>
      </c>
      <c r="D95" s="55"/>
      <c r="E95" s="55"/>
      <c r="F95" s="55"/>
      <c r="G95" s="55"/>
      <c r="H95" s="55"/>
      <c r="I95" s="55"/>
      <c r="J95" s="55"/>
      <c r="K95" s="55"/>
      <c r="L95" s="55"/>
      <c r="M95" s="55"/>
      <c r="N95" s="55"/>
      <c r="O95" s="55"/>
      <c r="P95" s="55"/>
      <c r="Q95" s="55"/>
      <c r="R95" s="55"/>
      <c r="S95" s="55"/>
      <c r="T95" s="55"/>
      <c r="U95" s="55"/>
      <c r="V95" s="55"/>
      <c r="W95" s="55"/>
      <c r="X95" s="55"/>
      <c r="Y95" s="55"/>
    </row>
    <row r="96" spans="1:25" ht="15.75" x14ac:dyDescent="0.25">
      <c r="A96" s="66"/>
      <c r="B96" s="61">
        <v>17</v>
      </c>
      <c r="C96" s="55" t="s">
        <v>70</v>
      </c>
      <c r="D96" s="55"/>
      <c r="E96" s="55"/>
      <c r="F96" s="55"/>
      <c r="G96" s="55"/>
      <c r="H96" s="55"/>
      <c r="I96" s="55"/>
      <c r="J96" s="55"/>
      <c r="K96" s="55"/>
      <c r="L96" s="55"/>
      <c r="M96" s="55"/>
      <c r="N96" s="55"/>
      <c r="O96" s="55"/>
      <c r="P96" s="55"/>
      <c r="Q96" s="55"/>
      <c r="R96" s="55"/>
      <c r="S96" s="55"/>
      <c r="T96" s="55"/>
      <c r="U96" s="55"/>
      <c r="V96" s="55"/>
      <c r="W96" s="55"/>
      <c r="X96" s="55"/>
      <c r="Y96" s="55"/>
    </row>
    <row r="97" spans="1:25" ht="15.75" x14ac:dyDescent="0.25">
      <c r="A97" s="66"/>
      <c r="B97" s="61">
        <v>18</v>
      </c>
      <c r="C97" s="55" t="s">
        <v>71</v>
      </c>
      <c r="D97" s="55"/>
      <c r="E97" s="55"/>
      <c r="F97" s="55"/>
      <c r="G97" s="55"/>
      <c r="H97" s="55"/>
      <c r="I97" s="55"/>
      <c r="J97" s="55"/>
      <c r="K97" s="55"/>
      <c r="L97" s="55"/>
      <c r="M97" s="55"/>
      <c r="N97" s="55"/>
      <c r="O97" s="55"/>
      <c r="P97" s="55"/>
      <c r="Q97" s="55"/>
      <c r="R97" s="55"/>
      <c r="S97" s="55"/>
      <c r="T97" s="55"/>
      <c r="U97" s="55"/>
      <c r="V97" s="55"/>
      <c r="W97" s="55"/>
      <c r="X97" s="55"/>
      <c r="Y97" s="55"/>
    </row>
    <row r="98" spans="1:25" ht="15.75" x14ac:dyDescent="0.25">
      <c r="A98" s="66"/>
      <c r="B98" s="61">
        <v>19</v>
      </c>
      <c r="C98" s="55" t="s">
        <v>72</v>
      </c>
      <c r="D98" s="55"/>
      <c r="E98" s="55"/>
      <c r="F98" s="55"/>
      <c r="G98" s="55"/>
      <c r="H98" s="55"/>
      <c r="I98" s="55"/>
      <c r="J98" s="55"/>
      <c r="K98" s="55"/>
      <c r="L98" s="55"/>
      <c r="M98" s="55"/>
      <c r="N98" s="55"/>
      <c r="O98" s="55"/>
      <c r="P98" s="55"/>
      <c r="Q98" s="55"/>
      <c r="R98" s="55"/>
      <c r="S98" s="55"/>
      <c r="T98" s="55"/>
      <c r="U98" s="55"/>
      <c r="V98" s="55"/>
      <c r="W98" s="55"/>
      <c r="X98" s="55"/>
      <c r="Y98" s="55"/>
    </row>
    <row r="99" spans="1:25" ht="15.75" x14ac:dyDescent="0.25">
      <c r="A99" s="66"/>
      <c r="B99" s="61">
        <v>20.21</v>
      </c>
      <c r="C99" s="55" t="s">
        <v>73</v>
      </c>
      <c r="D99" s="55"/>
      <c r="E99" s="55"/>
      <c r="F99" s="55"/>
      <c r="G99" s="55"/>
      <c r="H99" s="55"/>
      <c r="I99" s="55"/>
      <c r="J99" s="55"/>
      <c r="K99" s="55"/>
      <c r="L99" s="55"/>
      <c r="M99" s="55"/>
      <c r="N99" s="62"/>
      <c r="O99" s="62"/>
      <c r="P99" s="62"/>
      <c r="Q99" s="62"/>
      <c r="R99" s="55"/>
      <c r="S99" s="55"/>
      <c r="T99" s="55"/>
      <c r="U99" s="55"/>
      <c r="V99" s="55"/>
      <c r="W99" s="55"/>
      <c r="X99" s="55"/>
      <c r="Y99" s="55"/>
    </row>
    <row r="100" spans="1:25" ht="15.75" x14ac:dyDescent="0.25">
      <c r="A100" s="66"/>
      <c r="B100" s="61">
        <v>22</v>
      </c>
      <c r="C100" s="55" t="s">
        <v>74</v>
      </c>
      <c r="D100" s="55"/>
      <c r="E100" s="55"/>
      <c r="F100" s="55"/>
      <c r="G100" s="55"/>
      <c r="H100" s="55"/>
      <c r="I100" s="55"/>
      <c r="J100" s="55"/>
      <c r="K100" s="55"/>
      <c r="L100" s="55"/>
      <c r="M100" s="55"/>
      <c r="N100" s="62"/>
      <c r="O100" s="62"/>
      <c r="P100" s="62"/>
      <c r="Q100" s="62"/>
      <c r="R100" s="55"/>
      <c r="S100" s="55"/>
      <c r="T100" s="55"/>
      <c r="U100" s="55"/>
      <c r="V100" s="55"/>
      <c r="W100" s="55"/>
      <c r="X100" s="55"/>
      <c r="Y100" s="55"/>
    </row>
    <row r="101" spans="1:25" ht="15.75" x14ac:dyDescent="0.25">
      <c r="A101" s="66"/>
      <c r="B101" s="61">
        <v>23</v>
      </c>
      <c r="C101" s="55" t="s">
        <v>75</v>
      </c>
      <c r="D101" s="62"/>
      <c r="E101" s="62"/>
      <c r="F101" s="62"/>
      <c r="G101" s="62"/>
      <c r="H101" s="62"/>
      <c r="I101" s="62"/>
      <c r="J101" s="62"/>
      <c r="K101" s="62"/>
      <c r="L101" s="62"/>
      <c r="M101" s="62"/>
      <c r="N101" s="62"/>
      <c r="O101" s="62"/>
      <c r="P101" s="62"/>
      <c r="Q101" s="62"/>
      <c r="R101" s="62"/>
      <c r="S101" s="62"/>
      <c r="T101" s="62"/>
      <c r="U101" s="62"/>
      <c r="V101" s="62"/>
      <c r="W101" s="62"/>
      <c r="X101" s="62"/>
      <c r="Y101" s="62"/>
    </row>
    <row r="102" spans="1:25" ht="15.75" x14ac:dyDescent="0.25">
      <c r="A102" s="66"/>
      <c r="B102" s="61">
        <v>24</v>
      </c>
      <c r="C102" s="55" t="s">
        <v>76</v>
      </c>
      <c r="D102" s="55"/>
      <c r="E102" s="55"/>
      <c r="F102" s="55"/>
      <c r="G102" s="55"/>
      <c r="H102" s="55"/>
      <c r="I102" s="55"/>
      <c r="J102" s="55"/>
      <c r="K102" s="55"/>
      <c r="L102" s="55"/>
      <c r="M102" s="55"/>
      <c r="N102" s="55"/>
      <c r="O102" s="55"/>
      <c r="P102" s="55"/>
      <c r="Q102" s="55"/>
      <c r="R102" s="55"/>
      <c r="S102" s="55"/>
      <c r="T102" s="55"/>
      <c r="U102" s="55"/>
      <c r="V102" s="55"/>
      <c r="W102" s="55"/>
      <c r="X102" s="55"/>
      <c r="Y102" s="55"/>
    </row>
    <row r="103" spans="1:25" ht="15.75" x14ac:dyDescent="0.25">
      <c r="A103" s="66"/>
      <c r="B103" s="61"/>
      <c r="C103" s="55" t="s">
        <v>77</v>
      </c>
      <c r="D103" s="55"/>
      <c r="E103" s="55"/>
      <c r="F103" s="55"/>
      <c r="G103" s="55"/>
      <c r="H103" s="55"/>
      <c r="I103" s="55"/>
      <c r="J103" s="55"/>
      <c r="K103" s="55"/>
      <c r="L103" s="55"/>
      <c r="M103" s="55"/>
      <c r="N103" s="55"/>
      <c r="O103" s="55"/>
      <c r="P103" s="55"/>
      <c r="Q103" s="55"/>
      <c r="R103" s="55"/>
      <c r="S103" s="55"/>
      <c r="T103" s="55"/>
      <c r="U103" s="55"/>
      <c r="V103" s="55"/>
      <c r="W103" s="55"/>
      <c r="X103" s="55"/>
      <c r="Y103" s="55"/>
    </row>
    <row r="104" spans="1:25" ht="15.75" x14ac:dyDescent="0.25">
      <c r="A104" s="66"/>
      <c r="B104" s="57"/>
      <c r="C104" s="55" t="s">
        <v>78</v>
      </c>
      <c r="D104" s="70"/>
      <c r="E104" s="70"/>
      <c r="F104" s="70"/>
      <c r="G104" s="70"/>
      <c r="H104" s="70"/>
      <c r="I104" s="70"/>
      <c r="J104" s="70"/>
      <c r="K104" s="70"/>
      <c r="L104" s="70"/>
      <c r="M104" s="70"/>
      <c r="N104" s="70"/>
      <c r="O104" s="70"/>
      <c r="P104" s="70"/>
      <c r="Q104" s="70"/>
      <c r="R104" s="70"/>
      <c r="S104" s="70"/>
      <c r="T104" s="70"/>
      <c r="U104" s="70"/>
      <c r="V104" s="70"/>
      <c r="W104" s="70"/>
      <c r="X104" s="70"/>
      <c r="Y104" s="70"/>
    </row>
    <row r="105" spans="1:25" ht="15.75" x14ac:dyDescent="0.25">
      <c r="A105" s="66"/>
      <c r="C105" s="55"/>
    </row>
  </sheetData>
  <autoFilter ref="A9:FU60"/>
  <mergeCells count="4">
    <mergeCell ref="B4:Y4"/>
    <mergeCell ref="B5:C5"/>
    <mergeCell ref="D5:X5"/>
    <mergeCell ref="T6:Y6"/>
  </mergeCells>
  <pageMargins left="0" right="0" top="0.39370078740157483" bottom="0.39370078740157483"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80" zoomScaleSheetLayoutView="80" workbookViewId="0">
      <selection activeCell="AA7" sqref="A4:AA7"/>
    </sheetView>
  </sheetViews>
  <sheetFormatPr defaultRowHeight="15" x14ac:dyDescent="0.25"/>
  <cols>
    <col min="4" max="4" width="14.28515625" customWidth="1"/>
    <col min="5" max="5" width="14.140625" customWidth="1"/>
    <col min="6" max="6" width="15" customWidth="1"/>
    <col min="10" max="11" width="13.7109375" customWidth="1"/>
    <col min="19" max="19" width="6.85546875" customWidth="1"/>
    <col min="20" max="20" width="12.140625" customWidth="1"/>
    <col min="21" max="21" width="12.5703125" customWidth="1"/>
  </cols>
  <sheetData/>
  <pageMargins left="0.7" right="0.7" top="0.75" bottom="0.75" header="0.3" footer="0.3"/>
  <pageSetup paperSize="9" scale="54"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9" sqref="E29"/>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0"/>
  <sheetViews>
    <sheetView workbookViewId="0">
      <selection activeCell="R20" sqref="R20"/>
    </sheetView>
  </sheetViews>
  <sheetFormatPr defaultRowHeight="15" x14ac:dyDescent="0.25"/>
  <cols>
    <col min="2" max="2" width="9.7109375" style="1" bestFit="1" customWidth="1"/>
    <col min="3" max="3" width="11.140625" style="1" bestFit="1" customWidth="1"/>
    <col min="4" max="5" width="15.7109375" style="1" bestFit="1" customWidth="1"/>
    <col min="6" max="6" width="9.140625" style="1"/>
  </cols>
  <sheetData>
    <row r="3" spans="2:5" x14ac:dyDescent="0.25">
      <c r="B3" s="1">
        <v>913.8</v>
      </c>
      <c r="C3" s="1">
        <v>1153.5999999999999</v>
      </c>
      <c r="D3" s="1">
        <f>B3*C3</f>
        <v>1054159.68</v>
      </c>
      <c r="E3" s="1">
        <f>D3*12</f>
        <v>12649916.16</v>
      </c>
    </row>
    <row r="4" spans="2:5" x14ac:dyDescent="0.25">
      <c r="B4" s="1">
        <v>49</v>
      </c>
      <c r="C4" s="1">
        <v>1153.5999999999999</v>
      </c>
      <c r="D4" s="1">
        <f t="shared" ref="D4:D6" si="0">B4*C4</f>
        <v>56526.399999999994</v>
      </c>
      <c r="E4" s="1">
        <f t="shared" ref="E4:E6" si="1">D4*12</f>
        <v>678316.79999999993</v>
      </c>
    </row>
    <row r="5" spans="2:5" x14ac:dyDescent="0.25">
      <c r="B5" s="1">
        <v>156</v>
      </c>
      <c r="C5" s="1">
        <v>1132.6500000000001</v>
      </c>
      <c r="D5" s="1">
        <f t="shared" si="0"/>
        <v>176693.40000000002</v>
      </c>
      <c r="E5" s="1">
        <f t="shared" si="1"/>
        <v>2120320.8000000003</v>
      </c>
    </row>
    <row r="6" spans="2:5" x14ac:dyDescent="0.25">
      <c r="B6" s="1">
        <v>48</v>
      </c>
      <c r="C6" s="1">
        <v>1221.7</v>
      </c>
      <c r="D6" s="1">
        <f t="shared" si="0"/>
        <v>58641.600000000006</v>
      </c>
      <c r="E6" s="1">
        <f t="shared" si="1"/>
        <v>703699.20000000007</v>
      </c>
    </row>
    <row r="7" spans="2:5" x14ac:dyDescent="0.25">
      <c r="E7" s="1">
        <f>SUM(E3:E6)</f>
        <v>16152252.960000001</v>
      </c>
    </row>
    <row r="9" spans="2:5" x14ac:dyDescent="0.25">
      <c r="E9" s="2">
        <v>16152245.76</v>
      </c>
    </row>
    <row r="11" spans="2:5" x14ac:dyDescent="0.25">
      <c r="D11" s="1">
        <f>E11/12</f>
        <v>1507542.9376000001</v>
      </c>
      <c r="E11" s="1">
        <f>E9*1.12</f>
        <v>18090515.251200002</v>
      </c>
    </row>
    <row r="14" spans="2:5" x14ac:dyDescent="0.25">
      <c r="B14" s="1">
        <v>913.8</v>
      </c>
      <c r="C14" s="1">
        <v>1153.05</v>
      </c>
      <c r="D14" s="1">
        <f>B14*C14</f>
        <v>1053657.0899999999</v>
      </c>
      <c r="E14" s="1">
        <f>D14*12</f>
        <v>12643885.079999998</v>
      </c>
    </row>
    <row r="15" spans="2:5" x14ac:dyDescent="0.25">
      <c r="B15" s="1">
        <v>49</v>
      </c>
      <c r="C15" s="1">
        <v>1153</v>
      </c>
      <c r="D15" s="1">
        <f t="shared" ref="D15:D17" si="2">B15*C15</f>
        <v>56497</v>
      </c>
      <c r="E15" s="1">
        <f t="shared" ref="E15:E17" si="3">D15*12</f>
        <v>677964</v>
      </c>
    </row>
    <row r="16" spans="2:5" x14ac:dyDescent="0.25">
      <c r="B16" s="1">
        <v>156</v>
      </c>
      <c r="C16" s="1">
        <v>1135</v>
      </c>
      <c r="D16" s="1">
        <f t="shared" si="2"/>
        <v>177060</v>
      </c>
      <c r="E16" s="1">
        <f t="shared" si="3"/>
        <v>2124720</v>
      </c>
    </row>
    <row r="17" spans="2:5" x14ac:dyDescent="0.25">
      <c r="B17" s="1">
        <v>48</v>
      </c>
      <c r="C17" s="1">
        <v>1225.1300000000001</v>
      </c>
      <c r="D17" s="1">
        <f t="shared" si="2"/>
        <v>58806.240000000005</v>
      </c>
      <c r="E17" s="1">
        <f t="shared" si="3"/>
        <v>705674.88000000012</v>
      </c>
    </row>
    <row r="18" spans="2:5" x14ac:dyDescent="0.25">
      <c r="E18" s="1">
        <f>SUM(E14:E17)</f>
        <v>16152243.959999999</v>
      </c>
    </row>
    <row r="20" spans="2:5" x14ac:dyDescent="0.25">
      <c r="E20" s="1">
        <f>E9-E18</f>
        <v>1.8000000007450581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Sheet0</vt:lpstr>
      <vt:lpstr>Лист1</vt:lpstr>
      <vt:lpstr>Лист2</vt:lpstr>
      <vt:lpstr>Лист3</vt:lpstr>
      <vt:lpstr>Sheet0!Заголовки_для_печати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Гульнара Бейсенова</cp:lastModifiedBy>
  <cp:lastPrinted>2017-01-04T06:42:09Z</cp:lastPrinted>
  <dcterms:created xsi:type="dcterms:W3CDTF">2016-02-03T04:44:05Z</dcterms:created>
  <dcterms:modified xsi:type="dcterms:W3CDTF">2017-01-05T08:57:13Z</dcterms:modified>
</cp:coreProperties>
</file>