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40" windowWidth="17820" windowHeight="10230"/>
  </bookViews>
  <sheets>
    <sheet name="Sheet0" sheetId="1" r:id="rId1"/>
    <sheet name="Лист2" sheetId="3" r:id="rId2"/>
    <sheet name="Лист3" sheetId="4" r:id="rId3"/>
    <sheet name="Лист4" sheetId="7" r:id="rId4"/>
    <sheet name="Лист1" sheetId="8" r:id="rId5"/>
  </sheets>
  <definedNames>
    <definedName name="_xlnm._FilterDatabase" localSheetId="0" hidden="1">Sheet0!$A$13:$FU$92</definedName>
    <definedName name="_xlnm.Print_Titles" localSheetId="0">Sheet0!$12:$13</definedName>
  </definedNames>
  <calcPr calcId="145621" calcOnSave="0"/>
</workbook>
</file>

<file path=xl/calcChain.xml><?xml version="1.0" encoding="utf-8"?>
<calcChain xmlns="http://schemas.openxmlformats.org/spreadsheetml/2006/main">
  <c r="V81" i="1" l="1"/>
  <c r="V80" i="1"/>
  <c r="V89" i="1"/>
  <c r="V88" i="1"/>
  <c r="V87" i="1"/>
  <c r="V86" i="1"/>
  <c r="V39" i="1" l="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2" i="1"/>
  <c r="V83" i="1"/>
  <c r="V84" i="1"/>
  <c r="V85" i="1"/>
  <c r="V16" i="1" l="1"/>
  <c r="V17" i="1"/>
  <c r="V18" i="1"/>
  <c r="V19" i="1"/>
  <c r="V20" i="1"/>
  <c r="V21" i="1"/>
  <c r="V22" i="1"/>
  <c r="V23" i="1"/>
  <c r="V24" i="1"/>
  <c r="V25" i="1"/>
  <c r="V26" i="1"/>
  <c r="V27" i="1"/>
  <c r="V28" i="1"/>
  <c r="V29" i="1"/>
  <c r="V30" i="1"/>
  <c r="V31" i="1"/>
  <c r="V32" i="1"/>
  <c r="U90" i="1" l="1"/>
  <c r="U32" i="1" l="1"/>
  <c r="U31" i="1"/>
  <c r="O47" i="4" l="1"/>
  <c r="T21" i="1" l="1"/>
  <c r="T30" i="1" l="1"/>
  <c r="T29" i="1"/>
  <c r="T25" i="1"/>
  <c r="U25" i="1" s="1"/>
  <c r="T24" i="1"/>
  <c r="U29" i="1" l="1"/>
  <c r="U24" i="1"/>
  <c r="U30" i="1" l="1"/>
  <c r="T23" i="1" l="1"/>
  <c r="U16" i="1" l="1"/>
  <c r="T28" i="1" l="1"/>
  <c r="U28" i="1" s="1"/>
  <c r="T27" i="1"/>
  <c r="U27" i="1" s="1"/>
  <c r="U23" i="1"/>
  <c r="T26" i="1" l="1"/>
  <c r="T22" i="1"/>
  <c r="U21" i="1" l="1"/>
  <c r="U26" i="1"/>
  <c r="U22" i="1"/>
  <c r="U20" i="1" l="1"/>
  <c r="U19" i="1" l="1"/>
  <c r="V38" i="1"/>
  <c r="V90" i="1" s="1"/>
  <c r="U33" i="1" l="1"/>
  <c r="V36" i="1"/>
  <c r="U36" i="1"/>
  <c r="V15" i="1" l="1"/>
  <c r="V33" i="1" l="1"/>
  <c r="U92" i="1"/>
  <c r="V92" i="1" s="1"/>
</calcChain>
</file>

<file path=xl/sharedStrings.xml><?xml version="1.0" encoding="utf-8"?>
<sst xmlns="http://schemas.openxmlformats.org/spreadsheetml/2006/main" count="3303" uniqueCount="1243">
  <si>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</si>
  <si>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</si>
  <si>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</si>
  <si>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</si>
  <si>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</si>
  <si>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</si>
  <si>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</si>
  <si>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</si>
  <si>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</si>
  <si>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</si>
  <si>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</si>
  <si>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</si>
  <si>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</si>
  <si>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</si>
  <si>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</si>
  <si>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</si>
  <si>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</si>
  <si>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</si>
  <si>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</si>
  <si>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</si>
  <si>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</si>
  <si>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</si>
  <si>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</si>
  <si>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</si>
  <si>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</si>
  <si>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</si>
  <si>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</si>
  <si>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</si>
  <si>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</si>
  <si>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</si>
  <si>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</si>
  <si>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</si>
  <si>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итого по работам</t>
  </si>
  <si>
    <t>3.Услуги</t>
  </si>
  <si>
    <t>1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</si>
  <si>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</si>
  <si>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</si>
  <si>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</si>
  <si>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</si>
  <si>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</si>
  <si>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</si>
  <si>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</si>
  <si>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</si>
  <si>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</si>
  <si>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</si>
  <si>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</si>
  <si>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</si>
  <si>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</si>
  <si>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</si>
  <si>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</si>
  <si>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</si>
  <si>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</si>
  <si>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</si>
  <si>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</si>
  <si>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</si>
  <si>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</si>
  <si>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</si>
  <si>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</si>
  <si>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</si>
  <si>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</si>
  <si>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</si>
  <si>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</si>
  <si>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</si>
  <si>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</si>
  <si>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</si>
  <si>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</si>
  <si>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</si>
  <si>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</si>
  <si>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</si>
  <si>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</si>
  <si>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</si>
  <si>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</si>
  <si>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</si>
  <si>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</si>
  <si>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</si>
  <si>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</si>
  <si>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</si>
  <si>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</si>
  <si>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</si>
  <si>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</si>
  <si>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Молоко</t>
  </si>
  <si>
    <t>ЭОТТ</t>
  </si>
  <si>
    <t>г.Астана, пр.Республики, 32, каб.504</t>
  </si>
  <si>
    <t>февраль-март</t>
  </si>
  <si>
    <t>DDP</t>
  </si>
  <si>
    <t>Литр (куб. дм.)</t>
  </si>
  <si>
    <t>4 Т</t>
  </si>
  <si>
    <t>5 Т</t>
  </si>
  <si>
    <t>868</t>
  </si>
  <si>
    <t>Бутылка</t>
  </si>
  <si>
    <t>Вода</t>
  </si>
  <si>
    <t>авансовый платеж - 0%, оставшаяся часть в течение 10 рабочих дней со дня подписания акта приема - передачи поставленных товаров</t>
  </si>
  <si>
    <t xml:space="preserve"> 19 л </t>
  </si>
  <si>
    <t>г.Павлодар, ул.Луговая, д.16</t>
  </si>
  <si>
    <t>10.51.11.410.000.00.0112.000000000001</t>
  </si>
  <si>
    <t>пастеризованное, жирность 1-3%, объем 1 л, СТ РК 1760-2008</t>
  </si>
  <si>
    <t>г.Павлодар, ул.Химкомбинатовская, д.1</t>
  </si>
  <si>
    <t>35.11.10.100.000.00.0214.000000000000</t>
  </si>
  <si>
    <t>Электроэнергия</t>
  </si>
  <si>
    <t>для собственного потребления, ГОСТ 13109-97</t>
  </si>
  <si>
    <t>ОИ</t>
  </si>
  <si>
    <t>г.Астана</t>
  </si>
  <si>
    <t>по факту в течение года</t>
  </si>
  <si>
    <t>Киловатт</t>
  </si>
  <si>
    <t>г.Атырау</t>
  </si>
  <si>
    <t>35.30.11.130.000.00.0233.000000000000</t>
  </si>
  <si>
    <t>Энергия тепловая</t>
  </si>
  <si>
    <t>в горячей воде, для коммунальных нужд</t>
  </si>
  <si>
    <t>Гигакалория</t>
  </si>
  <si>
    <t>г.Актау</t>
  </si>
  <si>
    <t>г.Алматы</t>
  </si>
  <si>
    <t>г.Павлодар</t>
  </si>
  <si>
    <t>оплата по факту оказания услуг</t>
  </si>
  <si>
    <t>4 У</t>
  </si>
  <si>
    <t>5 У</t>
  </si>
  <si>
    <t>6 У</t>
  </si>
  <si>
    <t>7 У</t>
  </si>
  <si>
    <t>8 У</t>
  </si>
  <si>
    <t>9 У</t>
  </si>
  <si>
    <t>10 У</t>
  </si>
  <si>
    <t>38.11.29.000.000.00.0777.000000000000</t>
  </si>
  <si>
    <t>Услуги по вывозу (сбору) неопасных отходов/имущества/материалов</t>
  </si>
  <si>
    <t>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</si>
  <si>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</si>
  <si>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</si>
  <si>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</si>
  <si>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13 У</t>
  </si>
  <si>
    <t>14 У</t>
  </si>
  <si>
    <t>77.11.10.100.000.00.0777.000000000000</t>
  </si>
  <si>
    <t>Услуги по аренде легковых автомобилей без водителя</t>
  </si>
  <si>
    <t>15 У</t>
  </si>
  <si>
    <t>16 У</t>
  </si>
  <si>
    <t>17 У</t>
  </si>
  <si>
    <t>18 У</t>
  </si>
  <si>
    <t>19 У</t>
  </si>
  <si>
    <t>49.39.31.000.001.00.0777.000000000000</t>
  </si>
  <si>
    <t>Услуги по аренде микроавтобуса с водителем</t>
  </si>
  <si>
    <t>20 У</t>
  </si>
  <si>
    <t>49.32.12.000.000.00.0777.000000000000</t>
  </si>
  <si>
    <t>Услуги по аренде легковых автомобилей с водителем</t>
  </si>
  <si>
    <t>21 У</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</si>
  <si>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</si>
  <si>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</si>
  <si>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</si>
  <si>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</si>
  <si>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</si>
  <si>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</si>
  <si>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</si>
  <si>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26 У</t>
  </si>
  <si>
    <t>27 У</t>
  </si>
  <si>
    <t>28 У</t>
  </si>
  <si>
    <t>29 У</t>
  </si>
  <si>
    <t>30 У</t>
  </si>
  <si>
    <t>31 У</t>
  </si>
  <si>
    <t>32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</si>
  <si>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</si>
  <si>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</si>
  <si>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</si>
  <si>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81.21.10.000.000.00.0777.000000000000</t>
  </si>
  <si>
    <t>Услуги по уборке зданий/помещений/территории/транспорта и аналогичных объектов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</si>
  <si>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</si>
  <si>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</si>
  <si>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33.14.11.120.000.00.0777.000000000000</t>
  </si>
  <si>
    <t>Услуги по техническому обслуживанию генераторных установок и аналогичного электрогенерирующего оборудования</t>
  </si>
  <si>
    <t>ноябрь-декабрь</t>
  </si>
  <si>
    <t>68.20.12.970.000.00.0777.000000000000</t>
  </si>
  <si>
    <t>Услуги по аренде гаража</t>
  </si>
  <si>
    <t>96.09.19.900.008.00.0777.000000000000</t>
  </si>
  <si>
    <t>Услуги по уходу за рыбами</t>
  </si>
  <si>
    <t>Комплекс услуг по уходу за рыбами (обработка аквариума, чистка, корм и др.)</t>
  </si>
  <si>
    <t>93.11.10.500.000.00.0777.000000000000</t>
  </si>
  <si>
    <t>Услуги по эксплуатации плавательных бассейнов</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</si>
  <si>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</si>
  <si>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</si>
  <si>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  52.21.24.000.000.00.0777.000000000000</t>
  </si>
  <si>
    <t>Услуги стоянок (парковок) для транспортных средств</t>
  </si>
  <si>
    <t>68.20.12.960.000.00.0777.000000000000</t>
  </si>
  <si>
    <t>Услуги по аренде административных/производственных помещений</t>
  </si>
  <si>
    <t>33.12.15.200.000.00.0777.000000000000</t>
  </si>
  <si>
    <t>Услуги по техническому обслуживанию лифтов/лифтовых шахт и аналогичного оборудования</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</si>
  <si>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</si>
  <si>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</si>
  <si>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Всего:</t>
  </si>
  <si>
    <t>План закупок товаров, работ и услуг на 2017 год по ТОО "КазМунайГаз-Сервис"</t>
  </si>
  <si>
    <t>со дня заключения договора по 31 декабря 2017 г.</t>
  </si>
  <si>
    <t xml:space="preserve">2 У </t>
  </si>
  <si>
    <t>45.20.30.335.003.00.0777.000000000000</t>
  </si>
  <si>
    <t>Услуги по мойке автотранспорта/спецтехники</t>
  </si>
  <si>
    <t>11.07.11.310.000.01.0868.000000000000</t>
  </si>
  <si>
    <t>негазированная, минеральная, столовая, природная, обьем 0,5 л, СТ РК 1432-2005</t>
  </si>
  <si>
    <t>0,5 л</t>
  </si>
  <si>
    <t>Молоко пастеризованное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СТ РК 1760-2008</t>
  </si>
  <si>
    <t>11.07.11.310.000.01.0868.000000000003</t>
  </si>
  <si>
    <t>негазированная, минеральная, столовая, природная, обьем 5 л и выше, СТ РК 1432-2005</t>
  </si>
  <si>
    <t>Осмотр, контроль, проверка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t>
  </si>
  <si>
    <t>Техническое обслуживание лифтов/лифтовых шахт</t>
  </si>
  <si>
    <t xml:space="preserve">Услуги по аренде легковых автомобилей без водителя, объем двигателя  не менее 5660 куб.см. - 2 ед. </t>
  </si>
  <si>
    <t xml:space="preserve">Услуги по аренде легковых автомобилей без водителя, объем двигателя  не менее 3955 куб.см. - 8 ед. </t>
  </si>
  <si>
    <t xml:space="preserve">Услуги по аренде легковых автомобилей без водителя, объем двигателя не менее 2694 куб.см. - 7 ед. </t>
  </si>
  <si>
    <t xml:space="preserve">Услуги по аренде легковых автомобилей с водителем, объем двигателя  не менее 2490 куб.см. - 2 ед.  </t>
  </si>
  <si>
    <t xml:space="preserve">Услуги по аренде микроавтобусов с водителем, объем двигателя не менее 2694 куб.см. - 4 ед. </t>
  </si>
  <si>
    <t>Услуги по аренде гаража для автотранспорта Товарищества с производственными помещениями, офисными помещениями и складами, а также со всеми расходами по эксплуатации и охране</t>
  </si>
  <si>
    <t>с 1 января по 31 декабря 2017 г.</t>
  </si>
  <si>
    <t>ТПХ</t>
  </si>
  <si>
    <t xml:space="preserve">Услуги по техническому обслуживанию системы вентиляции и кондиционирования зданий </t>
  </si>
  <si>
    <t xml:space="preserve">Услуги по уборке и вывозу снега с прилегающей территории </t>
  </si>
  <si>
    <t xml:space="preserve">Услуги по техническому обслуживанию дизель-генераторной установки и трансформатора </t>
  </si>
  <si>
    <t xml:space="preserve">Услуги по техническому обслуживанию дизель-генераторной установки </t>
  </si>
  <si>
    <t>Услуги по техническому обслуживанию трансформаторной подстанции и электрических сетей</t>
  </si>
  <si>
    <t>Услуги по техническому обслуживанию источников бесперебойного питания</t>
  </si>
  <si>
    <t xml:space="preserve">Услуги по техническому обслуживанию котлов отопления  </t>
  </si>
  <si>
    <t>Услуги по мойке автотранспорта Товарищества в г. Алматы</t>
  </si>
  <si>
    <t>с 01.01.2017 г. по 31.12.2017 г.</t>
  </si>
  <si>
    <t>Услуги по комплексному обслуживанию аквариумов, находящихся в административном здании по адресу: г. Астана, пр. Кабанбай батыра, 19, блок Б</t>
  </si>
  <si>
    <t>декабрь</t>
  </si>
  <si>
    <t>Услуги по аренде стоянки для автотранспортных средств Товарищества в г. Алматы</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</si>
  <si>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приемно-контрольном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состояния составных частей установки (приемно-контрольного устройства или прибора, извещателей, оповещателей, измерение параметров шлейфа сигнализации и т.д.). 5.  Проверка технического состояния установки. 6. Предоставление контроля и учета времени. и прочее</t>
  </si>
  <si>
    <t>1. Внешний осмотр составных частей установки (приемно-контрольного устройства или прибора, извещателей, оповещателей, шлейфа сигнализации) на отсутствие механических повреждений, коррозии, грязи: прочности крепления и т.п. 2. Контроль рабочего положения включателей и переключателей, исправности световой индикации, наличие пломб на приемно-контрльном устройстве (приборе). 3. Контроль основного и резервного источника питания  и проверка автоматического переключения питания с рабочего ввода на резервный. 4. Проверка работоспособности составных частей установки (приемно-контрольного устройства или прибора, извещателей, оповещателей, измерение параметров шлейфа сигнализации и т.д.).
5. Профилактические работы. 6. Проверка работоспособности установки. 7. Метрологическая проверка КИП. 8. Измерение сопротивления защитного и рабочего заземления. 9. Измерение сопротивления изоляции электрических сетей и прочее</t>
  </si>
  <si>
    <t>1. Сброс тревожных сообщений. 2. Смазка рабочих поверхностей. 3. Проверка состояния работоспособности оборудования. 4. Чистка оборудования от грязи и пыли. 5. Проверка состояния светодиодных индикаторов. 6. Настройка и регулировка режима работы. 7. Проверка соединений жгутов с внешними устройствами. 8. Проверка температурного режима блока. 9. Оценка шумов работы блока. 10. Диагностика потенциальных неисправностей жестких дисков. 11. Создание резервной копии видеоархива на оптическом диске. 12. Дефрагментация магнитного носителя (HDD). 13. Коррекция и синхронизация системных часов и прочее</t>
  </si>
  <si>
    <t>1. Проверка состояния работоспособности оборудования. 2. Чистка оборудования от грязи и пыли. 3. Проверка состояния светодиодных индикаторов. 4. Настройка и регулировка режима работы. 5. Программирование приборов и прочее</t>
  </si>
  <si>
    <t>Услуги по эксплуатации плавательного бассейна, находящегося в административном здании по адресу: г. Астана, пр. Кабанбай батыра, 19</t>
  </si>
  <si>
    <t>Услуги по аренде административного помещений в г. Алматы для сотрудников Товарищества</t>
  </si>
  <si>
    <t>январь-февраль</t>
  </si>
  <si>
    <t>7-1 У</t>
  </si>
  <si>
    <t xml:space="preserve">Услуги по аренде легковых автомобилей с водителем, объем двигателя  не менее 2490 куб.см. - 6 ед.  </t>
  </si>
  <si>
    <t>с 1 февраля по 31 декабря 2017 г.</t>
  </si>
  <si>
    <t>6,11,14,20,21</t>
  </si>
  <si>
    <t>ноябрь-декабрь, январь-февраль</t>
  </si>
  <si>
    <t>19.20.21.550.000.00.0112.000000000000</t>
  </si>
  <si>
    <t>Бензин</t>
  </si>
  <si>
    <t>для двигателей с искровым зажиганием, марка АИ-95, неэтилированный и этилированный</t>
  </si>
  <si>
    <t>по карточной системе</t>
  </si>
  <si>
    <t>19.20.21.530.000.00.0112.000000000001</t>
  </si>
  <si>
    <t>для двигателей с искровым зажиганием, марка АИ-92, неэтилированный и этилированный</t>
  </si>
  <si>
    <t>19.20.26.510.000.01.0112.000000000000</t>
  </si>
  <si>
    <t>Топливо</t>
  </si>
  <si>
    <t>дизельное, температура застывания не выше -10°С, плотность при 20 °С не более 860 кг/м3, летнее, ГОСТ 305-82</t>
  </si>
  <si>
    <t>19.20.26.520.000.01.0112.000000000000</t>
  </si>
  <si>
    <t>дизельное, температура застывания не выше -35-- 45°С, плотность при 20 °С не более 840 кг/м3, зимнее, ГОСТ 305-82</t>
  </si>
  <si>
    <t>22.19.60.500.000.00.0715.000000000002</t>
  </si>
  <si>
    <t>Перчатки</t>
  </si>
  <si>
    <t>для защиты рук технические, со сплошным покрытием резиной, хлопчатобумажные</t>
  </si>
  <si>
    <t xml:space="preserve"> трикотажные, хлопчатобумажные</t>
  </si>
  <si>
    <t>Огнетушитель</t>
  </si>
  <si>
    <t>Щетка</t>
  </si>
  <si>
    <t>Насос</t>
  </si>
  <si>
    <t>Опора</t>
  </si>
  <si>
    <t>Шланг</t>
  </si>
  <si>
    <t>Диск</t>
  </si>
  <si>
    <t>Штука</t>
  </si>
  <si>
    <t>Комплект</t>
  </si>
  <si>
    <t>Пара</t>
  </si>
  <si>
    <t>99.99%</t>
  </si>
  <si>
    <t>авансовый платеж - 100%, по заявке Заказчика</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</si>
  <si>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</si>
  <si>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</si>
  <si>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</si>
  <si>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для котельных наливом</t>
  </si>
  <si>
    <t>68.31.16.100.000.00.0777.000000000000</t>
  </si>
  <si>
    <t>Услуги по оценке недвижимого имущества</t>
  </si>
  <si>
    <t>74.90.12.000.001.00.0777.000000000000</t>
  </si>
  <si>
    <t>Услуги по оценке автотранспортных средств</t>
  </si>
  <si>
    <t>74.90.12.000.005.00.0777.000000000000</t>
  </si>
  <si>
    <t>Услуги по оценке стоимости товарно-материальных ценностей</t>
  </si>
  <si>
    <t>Бумага</t>
  </si>
  <si>
    <t>Ножницы</t>
  </si>
  <si>
    <t>Ручка</t>
  </si>
  <si>
    <t>Одна пачка</t>
  </si>
  <si>
    <t>Упаковка</t>
  </si>
  <si>
    <t>Набор</t>
  </si>
  <si>
    <t>Метр</t>
  </si>
  <si>
    <t>исключена</t>
  </si>
  <si>
    <t>1-1 Т</t>
  </si>
  <si>
    <t>1-1 У</t>
  </si>
  <si>
    <t xml:space="preserve">2-1 У </t>
  </si>
  <si>
    <t>3-1 У</t>
  </si>
  <si>
    <t>Услуги погрузки отходов на мусоровоз и разгрузки в специально отведенные места с объектов, расположенных в г.Актау</t>
  </si>
  <si>
    <t>Услуги погрузки отходов на мусоровоз и разгрузки в специально отведенные места с объектов, расположенных в г.Атырау</t>
  </si>
  <si>
    <t>Услуги погрузки отходов на мусоровоз и разгрузки в специально отведенные места с объектов, расположенных в г.Павлодар</t>
  </si>
  <si>
    <t>Услуги погрузки отходов на мусоровоз и разгрузки в специально отведенных местах с территории ТОО "Павлодарский нефтехимический завод"</t>
  </si>
  <si>
    <t>17-1 У</t>
  </si>
  <si>
    <t>18-1 У</t>
  </si>
  <si>
    <t>27-1 У</t>
  </si>
  <si>
    <t>28-1 У</t>
  </si>
  <si>
    <t>31-1 У</t>
  </si>
  <si>
    <t>20.41.32.770.000.01.0796.000000000000</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</si>
  <si>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</si>
  <si>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</si>
  <si>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900 мл.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</si>
  <si>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</si>
  <si>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</si>
  <si>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</si>
  <si>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</si>
  <si>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</si>
  <si>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20.41.32.590.000.11.0796.000000000001</t>
  </si>
  <si>
    <t>для чистки ванн и раковин, гель, СТ РК ГОСТ Р 51696-2003</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</si>
  <si>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750 мл.</t>
  </si>
  <si>
    <t>20.41.32.570.000.01.0868.000000000000</t>
  </si>
  <si>
    <t>для мытья посуды, гель, СТ РК ГОСТ Р 51696-2003</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</si>
  <si>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450 мл.</t>
  </si>
  <si>
    <t>20.41.43.550.000.00.0796.000000000001</t>
  </si>
  <si>
    <t>Полироль</t>
  </si>
  <si>
    <t>для мебели, аэрозоль</t>
  </si>
  <si>
    <t xml:space="preserve">Полироль для мебели предназначена для обработки деревянных поверхностей. Для удаления пыль, следов от пальцев, загрязнения.           </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</si>
  <si>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</si>
  <si>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</si>
  <si>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</si>
  <si>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</si>
  <si>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20.41.32.590.000.02.0868.000000000000</t>
  </si>
  <si>
    <t>для мытья полов, жидкость, СТ РК ГОСТ Р 51696-2003</t>
  </si>
  <si>
    <t>20.41.31.530.000.01.0796.000000000001</t>
  </si>
  <si>
    <t>Порошок</t>
  </si>
  <si>
    <t>стиральный, специального назначения</t>
  </si>
  <si>
    <t>20.41.32.790.000.00.0868.000000000000</t>
  </si>
  <si>
    <t>Средство чистящее</t>
  </si>
  <si>
    <t>для мытья ковровых изделий</t>
  </si>
  <si>
    <t>В пластмассовой бутылке объемом 450 мл.Средство для мытья ковровых изделий</t>
  </si>
  <si>
    <t>22.19.60.500.000.00.0715.000000000004</t>
  </si>
  <si>
    <t>для защиты рук технические, резиновые</t>
  </si>
  <si>
    <t xml:space="preserve">Перчатки для общей уборки, хлопковое покрытие с внутренней стороны. Цвет желтый. Размер S, M, L, XL </t>
  </si>
  <si>
    <t>13.92.29.990.008.00.0018.000000000000</t>
  </si>
  <si>
    <t>Ветошь</t>
  </si>
  <si>
    <t>хлопчатобумажная, тканая</t>
  </si>
  <si>
    <t>Ткань обтирочная для мойки пола</t>
  </si>
  <si>
    <t>13.20.13.130.000.02.0006.000000000002</t>
  </si>
  <si>
    <t>Ткань</t>
  </si>
  <si>
    <t>льняная, для полотенечных изделий, ширина полотна 35-150 см, ГОСТ 10138-93</t>
  </si>
  <si>
    <t>Полотенечная ткань – это специальный вид льняной ткани,  и как востребованный технический материал. Ширина полотна - 100см.</t>
  </si>
  <si>
    <t>20.41.31.950.000.00.0796.000000000000</t>
  </si>
  <si>
    <t>Мыло</t>
  </si>
  <si>
    <t>хозяйственное, твердое, 1 группа 72%, ГОСТ 30266-95</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</si>
  <si>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</si>
  <si>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</si>
  <si>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</si>
  <si>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</si>
  <si>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</si>
  <si>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</si>
  <si>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</si>
  <si>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22.29.23.900.001.00.0778.000000000000</t>
  </si>
  <si>
    <t>Держатель</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</si>
  <si>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</si>
  <si>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t>
  </si>
  <si>
    <t>13.92.29.530.000.00.0796.000000000000</t>
  </si>
  <si>
    <t>Тряпка</t>
  </si>
  <si>
    <t>для мытья полов, нетканая</t>
  </si>
  <si>
    <t xml:space="preserve">Профессиональный МОП. Насадка с тремя видами волокон отличается высокими чистящими показателями, абсорбирующими свойствами и стойкостью. </t>
  </si>
  <si>
    <t>20.41.31.500.000.00.0112.000000000000</t>
  </si>
  <si>
    <t>туалетное, жидкое, гелеобразное, ГОСТ 23361-78</t>
  </si>
  <si>
    <t>20.41.31.900.000.00.0796.000000000001</t>
  </si>
  <si>
    <t>туалетное, жидкое, гелеобразное</t>
  </si>
  <si>
    <t>17.22.11.200.000.00.0736.000000000001</t>
  </si>
  <si>
    <t>туалетная, двухслойная</t>
  </si>
  <si>
    <t>Бумага туалетная, белая, 2-слойная, длинна рулона 30 м.</t>
  </si>
  <si>
    <t>17.22.11.350.000.00.0778.000000000000</t>
  </si>
  <si>
    <t>Полотенце</t>
  </si>
  <si>
    <t>общего назначения, бумажное</t>
  </si>
  <si>
    <t xml:space="preserve">Полотенца листовые, белые, 2-слойные, 200 листов в упаковке, Z -укладка размер 22*22 см, для диспенсеров.  </t>
  </si>
  <si>
    <t>20.41.41.000.002.00.0796.000000000000</t>
  </si>
  <si>
    <t>Освежитель воздуха</t>
  </si>
  <si>
    <t>аэрозоль</t>
  </si>
  <si>
    <t>Освежитель воздуха, аэрозоль, 300 мл.</t>
  </si>
  <si>
    <t>22.22.11.300.000.00.0736.000000000016</t>
  </si>
  <si>
    <t>Пакет</t>
  </si>
  <si>
    <t>мусорный, полиэтиленовый, объем 30л, 50шт в рулоне</t>
  </si>
  <si>
    <t xml:space="preserve">Для урн в туалетах, объем 30 л., в рулоне 50 шт. </t>
  </si>
  <si>
    <t>13.92.21.700.000.00.0736.000000000000</t>
  </si>
  <si>
    <t>Мешок</t>
  </si>
  <si>
    <t>упаковочный, для мусора, из полиэтилена, обычной прочности, с ручками</t>
  </si>
  <si>
    <t>Объем 60 л., в рулоне 20 шт.</t>
  </si>
  <si>
    <t>Банка условная</t>
  </si>
  <si>
    <t>Метр погонный</t>
  </si>
  <si>
    <t>Рулон</t>
  </si>
  <si>
    <t>для чистки и полировки деревянных поверхности, шампунь, СТ РК ГОСТ Р 51696-2003</t>
  </si>
  <si>
    <t>моющее средство для мытья полов 5 в 1,в пластиковой бутылке, объемом 750 мл</t>
  </si>
  <si>
    <t>20.41.32.770.000.01.0868.000000000000</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</si>
  <si>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</si>
  <si>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20.41.32.590.000.11.0112.000000000000</t>
  </si>
  <si>
    <t>для любых видов поверхностей, в виде жидкости</t>
  </si>
  <si>
    <t>от 5% до 15% - гипохлорит натрия[1]; менее 5% АПАВ и НПАВ (ПАВ[2]);щёлочь;двузамещающая соль ЭДТА; ароматизирующая добавка.
Плоская пластиковая бутылка с длинным изогнутым носиком ;колпачок-дозатор завинчивается, а при щелчке надёжно закрывает бутылку; объем 750 мл.</t>
  </si>
  <si>
    <t>20.41.32.590.000.09.0796.000000000000</t>
  </si>
  <si>
    <t>для выведения пятен, жидкость, СТ РК ГОСТ Р 51696-2003</t>
  </si>
  <si>
    <t>очистка помещений (стены, пол, окна) от нефтяных, жировых, масляных и других заявлений, специализированное соющее средство в паластиковой канистре объемом 25л.</t>
  </si>
  <si>
    <t>20.41.32.570.000.01.0796.000000000000</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</si>
  <si>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</si>
  <si>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 xml:space="preserve">средство для ухода за мебелью с деревянной поверхностью, объемом 250 мл, Жидкий силикон, сорбитан, моноолеат, органический растворитель, консервант, отдушка, пропеллент-сжатый воздух. </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</si>
  <si>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</si>
  <si>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</si>
  <si>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</si>
  <si>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Средство для дезинфекции дезодорации и санации</t>
  </si>
  <si>
    <t>для помещений/сантехники/белья, отбеливающиее, жидкость</t>
  </si>
  <si>
    <t>отбеливание салфеток, тряпок для пола</t>
  </si>
  <si>
    <t>20.41.41.000.000.00.0778.000000000000</t>
  </si>
  <si>
    <t>для сливного бачка унитаза, таблетка</t>
  </si>
  <si>
    <t>универсальное бысторастворимое дезинфицирующие средство в форме шипучих таблеток белого цвета массой 5 гр. полностью растворимое в водопроводной питьевой воде. Растворы средства прозрачные, обладают дезодорирующим свойством. 
Состав: натриевая сол дихлоризоциануровая кислота (80,5%) и вспомогательные компоненты. Одна таблетка при растворении в воде выделяет 1,50-1,92г активного хлора. ПЭТ-банка, 300 таблеток.</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</si>
  <si>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</si>
  <si>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Средство для стекол и других поверхностей с нашатырным спиртом. Для окон, зеркал, кафеля. Состав: Вода, органические растворители, молочная кислота, н- ПАВ &lt; 5%, отдушка. В пластмассовой бутылке с распылителем, объемом: 500 мл.</t>
  </si>
  <si>
    <t>20.30.22.700.000.00.0868.000000000004</t>
  </si>
  <si>
    <t>Растворитель</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</si>
  <si>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</si>
  <si>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</si>
  <si>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20.41.31.530.000.01.0796.000000000000</t>
  </si>
  <si>
    <t>стиральный, для изделий из различных тканей, ГОСТ 25644-96</t>
  </si>
  <si>
    <t xml:space="preserve">Стиральный порошок для ручной стирки. Упаковка - 320 грамм.Синтетическое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t>
  </si>
  <si>
    <t>Объем 80 л., в рулоне 20 шт.</t>
  </si>
  <si>
    <t>Ткань  полотенечная для уборки</t>
  </si>
  <si>
    <t>32.91.11.900.001.00.0796.000000000002</t>
  </si>
  <si>
    <t>Губка</t>
  </si>
  <si>
    <t>для хозяйственных нужд</t>
  </si>
  <si>
    <t xml:space="preserve">Губка мягкая для оттирки слабо и среднезагрязненных деликатных поверхностей, размер 7х15 см. </t>
  </si>
  <si>
    <t>20.41.31.590.002.01.0796.000000000000</t>
  </si>
  <si>
    <t>Салфетка</t>
  </si>
  <si>
    <t>чистящая</t>
  </si>
  <si>
    <t>из микрофибры, для уборки туалетных комнат, раковин, кафелей</t>
  </si>
  <si>
    <t>32.91.11.300.000.00.0839.000000000001</t>
  </si>
  <si>
    <t>Швабра</t>
  </si>
  <si>
    <t>для уборки, в комплекте флаундер, моп, алюминиевая ручка</t>
  </si>
  <si>
    <t>профессиональный моп со вставкой из микроволокон (сменная тряпочка из микрофолокна для мопов)</t>
  </si>
  <si>
    <t>32.91.11.500.002.00.0796.000000000000</t>
  </si>
  <si>
    <t>Ерш</t>
  </si>
  <si>
    <t>унитазный</t>
  </si>
  <si>
    <t xml:space="preserve">Экономичный ёрш для эффективной очистки унитазов. Щетина устойчива к воздействию химии. </t>
  </si>
  <si>
    <t>Бумага туалетная, белая, 100% целлюлоза, 2-слойная, длинна рулона 30 м, ширина 9 см</t>
  </si>
  <si>
    <t>17.22.11.200.000.00.0778.000000000000</t>
  </si>
  <si>
    <t>туалетная, многослойная</t>
  </si>
  <si>
    <t xml:space="preserve">Бумага туалетная, белая, 100% целлюлоза, 4-слойная, c растворимой втулкой, 2 рулона в упаковке. </t>
  </si>
  <si>
    <t>16.29.11.100.004.00.0796.000000000000</t>
  </si>
  <si>
    <t>деревянная</t>
  </si>
  <si>
    <t xml:space="preserve">Швабра деревянная 340 мм с черенком 1,5 м (осина). </t>
  </si>
  <si>
    <t>32.91.11.900.005.00.0796.000000000001</t>
  </si>
  <si>
    <t>Веник</t>
  </si>
  <si>
    <t>из материалов растительного происхождения</t>
  </si>
  <si>
    <t>Веник из стеблей сарго высота 70-85см с шириной рабочей зоны от 25 до 40см</t>
  </si>
  <si>
    <t>Комплект для уборки полов</t>
  </si>
  <si>
    <t>состоит из: щетка, совок</t>
  </si>
  <si>
    <t>Щетка с совком на ножке</t>
  </si>
  <si>
    <t>32.91.11.590.000.00.0796.000000000000</t>
  </si>
  <si>
    <t xml:space="preserve">Щетка </t>
  </si>
  <si>
    <t>хозяйственная</t>
  </si>
  <si>
    <t>Предназнчена для чистки  панелей</t>
  </si>
  <si>
    <t>32.91.11.300.000.00.0796.000000000002</t>
  </si>
  <si>
    <t>для уборки</t>
  </si>
  <si>
    <t>Швабра для мытья стекол  с длинной ручкой , бытовая с насадками. Насадки из микроволокна легко крепится на платформу с помощи особо прочной липучки.</t>
  </si>
  <si>
    <t>для уборки полов, механическая</t>
  </si>
  <si>
    <t>Щетка скрабер  для мытья пола с черенком</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</si>
  <si>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 кг.</t>
  </si>
  <si>
    <t>32.91.11.900.006.00.0796.000000000000</t>
  </si>
  <si>
    <t>32.91.11.900.004.00.0839.000000000000</t>
  </si>
  <si>
    <t>20.41.32.590.000.12.0868.000000000000</t>
  </si>
  <si>
    <t>20.41.41.000.000.00.0868.000000000001</t>
  </si>
  <si>
    <t xml:space="preserve">Для удаления известкового налета, мыльного развода, ржавчины и въевшуюся грязь.  Объем: 750 мл. Состав: менее 5% анионные ПАВ, неионогенные ПАВ, мыло, отдушка, лимонен, бутилфенилметилпропиональ, гексилциннамаль, бензизотиазолинон. </t>
  </si>
  <si>
    <t>Очищает и дезинфицирует все моющиеся поверхности. Предназначен для мытья полов, пластиковой упаковке, объемом 1000 мл.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</si>
  <si>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 xml:space="preserve">Состав: вода, бутан/пропан/изобутан менее 15% но более 30%, н-ПАВ, &lt;5%, фосфонаты &lt;5%, отдушка, растворитель, водный раствор аммиака, консервант, линалоол. В аэрозолевой бутылке, объемом: 300 мл. </t>
  </si>
  <si>
    <t>200 гр</t>
  </si>
  <si>
    <t xml:space="preserve">Жидкое, антибактериальное на основе натуральных природных компонентов, 500 мл. </t>
  </si>
  <si>
    <t>Жидкое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 л.</t>
  </si>
  <si>
    <t>В пластмассовой бутылке с дозатором, объемом 240 мл.</t>
  </si>
  <si>
    <t>Чистящий порошок глубоко очищает поверхности, удаляет повседневные загрязнения. Объемом 475 гр. Состав: &lt;5% анионные ПАВ, хлоросодержащие отбеливатели; отдушка</t>
  </si>
  <si>
    <t>20.41.32.590.000.01.0112.000000000000</t>
  </si>
  <si>
    <t>Средство чистящее с дезинфицирующим эффектом для чистки, мытья и дезинфекции различных поверхностей. для плит (в т.ч. стеклокерамических), ванн, раковин, унитазов, кафеля, мытья полов. Состав: &lt;5% анионные ПАВ, хлорсодержащие отбеливатели, неионогенные ПАВ,мыло; дезинфектанты, ароматизирующие добавки.  Объем: 750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</si>
  <si>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1литр. </t>
  </si>
  <si>
    <t>20.41.32.590.000.02.0796.000000000000</t>
  </si>
  <si>
    <t>для мытья полов, порошок, СТ РК ГОСТ Р 51696-2003</t>
  </si>
  <si>
    <t>Состав: 5-15% анионные ПАВ; &lt;5% отбеливающие вещества на основе хлора, неиногенные ПАВ, поликарбоксилаты, цеолиты.145×35×185 мм (Д×Ш×В), 400 гр</t>
  </si>
  <si>
    <t xml:space="preserve"> Средство для мытья для мытья полов из паркета, дерева, ламината, гранита, мрамора. Не нужно смывать и вытирать.  Состав: неионогенные ПАВ (менее 5%), бензизотиазолинон, мыло, глутараль, цитраль, отдушки, гераниол. цитронеллол, лимонен, гексилкоричный альдегид, линалоол. В пластиковой упаковке, объемом 750 мл</t>
  </si>
  <si>
    <t>Полироль для мебели с антистатиком. Состав: Вода, бутан, пропан,полидиметилсилоксан, этоксилат олеиновой кислоты, циклометикон, ПАВ, отдушка, консервант, ингибитор коррозии. Масса нетто: 300,00 м</t>
  </si>
  <si>
    <t>Твердое, хозяйственное 65 %. Вес: 200 гр.</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</si>
  <si>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</si>
  <si>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</si>
  <si>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Салфетки из микрофибры, махра, размер 38х38 см.  Плотность 300 г/м2</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</si>
  <si>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t>
  </si>
  <si>
    <t>13.20.20.200.000.01.0006.000000000000</t>
  </si>
  <si>
    <t>Материал</t>
  </si>
  <si>
    <t>Марля нестерильная</t>
  </si>
  <si>
    <t xml:space="preserve"> Нестерильная. Материал - 100% хлопок. Размер - 0,9х2 м. Плотность - 28±2 г/м2. </t>
  </si>
  <si>
    <t xml:space="preserve">Ткань обтирочная </t>
  </si>
  <si>
    <t xml:space="preserve">Ветошь ширина 140 (+-10) см, плотность 180 гр/м2, ГОСТ 14253-83. Нетканое полотно применяется в качестве материала для уборки, мытья полов, а также в качестве обтирочного средства в производственных цехах. </t>
  </si>
  <si>
    <t>мусорный, полиэтиленовый, объем 30л, 20шт в рулоне</t>
  </si>
  <si>
    <t xml:space="preserve">Для урн в туалетах, объем 30 л., в рулоне 20 шт. </t>
  </si>
  <si>
    <t>22.22.11.300.000.00.0736.000000000017</t>
  </si>
  <si>
    <t>мусорный, полиэтиленовый, объем 30л, 60шт в рулоне</t>
  </si>
  <si>
    <t xml:space="preserve">Для урн в туалетах, объем 30 л., в рулоне 60 шт. </t>
  </si>
  <si>
    <t>Объем 120 л., в рулоне 10 шт.</t>
  </si>
  <si>
    <t>Полотенца листовые, белые, 2-слойные, 250 листов в упаковке, Z -укладка размер 22*22 см, для диспенсеров.</t>
  </si>
  <si>
    <t>Щетка специальная для мытья окон</t>
  </si>
  <si>
    <t xml:space="preserve">Щетка для мытья окон  с телескопическим черенком для мытья окон . С одной стороны оснащена мягкой насадкой для мытья гладкой стеклянной поверхности , с  другой стороны - скребком для сбора воды. Телескопический черенок с длиной 150 см </t>
  </si>
  <si>
    <t xml:space="preserve">Сложные полимеры. Круглое, 5 л ГОСТ Р50962-96. Цвет: красный, синий, зеленый. </t>
  </si>
  <si>
    <t xml:space="preserve">Сложные полимеры. Круглое, 10 л, ГОСТ Р50962-97. ГОСТ Р50962-98.  . Цвет: красный, синий, зеленый. </t>
  </si>
  <si>
    <t>хозяйственная, спец. щетка для чистки ковров и  ковролана</t>
  </si>
  <si>
    <t xml:space="preserve">Предназначена для чистки  ковров средней жесткости </t>
  </si>
  <si>
    <t xml:space="preserve">Сложные полимеры. Щётка и совок лень  на ножке, с удлиненными ручками. Удобный комплект. Размеры 990 х 340 х 310 мм. Совок имеет специальную резину, которая позволяет ему лучше прилегать к полу. Ножки металлические,   рукоятки, совок, щетка фиолетовые с зеленым цветом. Щетина жесткая зеленая высотой 120мм.  
</t>
  </si>
  <si>
    <t>25.94.13.900.001.00.0704.000000000015</t>
  </si>
  <si>
    <t>Набор инструментов для сантехника</t>
  </si>
  <si>
    <t>для различных сантехнических работ, в наборе 15-23 предметов</t>
  </si>
  <si>
    <t>Ключ разводной КР-30 – 1шт. Ключ трубный КТР №1 – 1шт. Ключ трубный КТР №2 – 1шт. Ключ гаечный рожковый 8х10 – 1шт. Ключ гаечный рожковый 12х13 – 1шт. Ключ гаечный рожковый 14х17 – 1шт. Плоскогубцы комбинированные L=160 мм – 1шт.  Плоскогубцы комбинированные L=200 мм – 1шт .Круглогубцы L=160 мм – 1шт. Отвертка шлицевая 160х0,6х4,0 – 1шт. Отвертка шлицевая 190х1,0х6,5 – 1шт.Отвертка комбинированная – 1шт.Напильник круглый L=200 мм – 1шт.Напильник трехгранный L=200 мм – 1шт.Надфиль квадратный L=160 мм – 1шт.Надфиль круглый L=160 мм – 1шт.Надфиль плоский L=160 мм – 1шт.Надфиль трехгранный L=160 мм – 1шт.Молоток 0,4 кг – 1шт.
Зубило слесарное L=160 мм – 1шт.Лента ФУМ 12 мм L=10 м – 1шт. Сумка – 1шт.</t>
  </si>
  <si>
    <t>Набор инструментов для электрика</t>
  </si>
  <si>
    <t>для различных электромонтажных работ, в наборе 13-25 предметов</t>
  </si>
  <si>
    <t>1.Пресс-клещи для снятия изоляции  Ø0,75-6 мм -1шт. 2. Нож прямой изолированый до 1000В -1шт. 3. Нож кабельный изолированный до 1000В -1шт. 4.Отвертка крестовая № 1х100 изолированная до 1000В -1шт. 5.Отвертка крестовая № 2х125 изолированная до 1000В -1шт. 6.Отвертка шлицевая 4,0х100 изолированная до 1000В -1шт. 7.Отвертка шлицевая 5,5х125 изолированная до 1000В -1шт. 8.Отвертка индикаторная 100-250V -1шт. 9.Длинногубцы L=160 мм изолированные до 1000В -1шт.
10.Плоскогубцы L=160 мм изолированные до 1000В - 1шт. 11.Кусачки L=160 мм изолированные до 1000В - 1шт. 12.Индикатор напряжения   до 1000В- 1шт. 13. Мультиметр цифровой -1шт. 14. Кабелерез L=250 мм Ø до 25 мм изолированный до 1000В-1шт.
15. Сумка-1шт.</t>
  </si>
  <si>
    <t>25.94.13.900.001.00.0704.000000000017</t>
  </si>
  <si>
    <t>Набор инструментов</t>
  </si>
  <si>
    <t>для плотника, в наборе от 20 до 40 предметов</t>
  </si>
  <si>
    <t>Инструменты для плотника</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</si>
  <si>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900 мл.</t>
  </si>
  <si>
    <t xml:space="preserve">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t>
  </si>
  <si>
    <t xml:space="preserve">профессиональный моп со вставкой из микроволокон (сменная тряпочка из микрофолокна для мопов)шириной рабочей поверхности 60 см. Размер (объём): 130см. </t>
  </si>
  <si>
    <t>3.92.29.590.000.00.0796.000000000000</t>
  </si>
  <si>
    <t>для мытья полов, тканая</t>
  </si>
  <si>
    <t>Петельчатый моп с ушками, предназначенный для уборки всех типов поверхностей. Состав: 65% хлопок, 35% полиэстер.</t>
  </si>
  <si>
    <t>32.91.11.530.000.00.0796.000000000001</t>
  </si>
  <si>
    <t>Метла</t>
  </si>
  <si>
    <t>Метла на длинном черенке из натурального материала, для дворников</t>
  </si>
  <si>
    <t>Веник сарго</t>
  </si>
  <si>
    <t>25.73.10.100.000.00.0796.000000000000</t>
  </si>
  <si>
    <t>Лопата</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</si>
  <si>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</si>
  <si>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</si>
  <si>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25.73.10.100.000.00.0796.000000000003</t>
  </si>
  <si>
    <t xml:space="preserve">Лопата </t>
  </si>
  <si>
    <t>совковая</t>
  </si>
  <si>
    <t xml:space="preserve">Лопата снеговая с черенком и пластиковой ручкой D-образной формы. Черенок из ясеня. Инструмент покрыт порошковой краской и имеет длительный срок эксплуатации. Размер: 270*230*1440 мм.  </t>
  </si>
  <si>
    <t>22.22.13.000.001.00.0796.000000000011</t>
  </si>
  <si>
    <t>Контейнер</t>
  </si>
  <si>
    <t>пластиковый, мусорный</t>
  </si>
  <si>
    <t>Бак мусорный (120 л), с крышкой, на колесах.</t>
  </si>
  <si>
    <t>32.91.11.100.000.00.0796.000000000000</t>
  </si>
  <si>
    <t>С жесткой щетиной, для дворников для подметания  больших поверхностей. Щетка отличается жестким длинным ворсом. Ворс устойчив к истиранию, плотно и крепко посажен.  Крепление для рукоятки - металлическое, расположено под углом.</t>
  </si>
  <si>
    <t>Газонокосилка</t>
  </si>
  <si>
    <t>электрическая, самоходная</t>
  </si>
  <si>
    <t>триммер для травы</t>
  </si>
  <si>
    <t>30.99.10.000.002.00.0796.000000000016</t>
  </si>
  <si>
    <t>Тележка</t>
  </si>
  <si>
    <t>ручная, для помещения грузов, двухколесная, грузоподъемность 150-200 кг</t>
  </si>
  <si>
    <t>Строительно садовая тачка, грузоподъемность 120 кг, объем кузова 65 л.,толщина кузова 0,5 мм, кузов оцинкованный.</t>
  </si>
  <si>
    <t>садовые</t>
  </si>
  <si>
    <t>Общая длина- 525 мм, Длина рукояток- 235 мм, Длина лезвия- 290 мм. Покрытие рукояток Обрезиненные. На одном из лезвий специальная насечка для резки твердых ветвей</t>
  </si>
  <si>
    <t>22.19.30.500.002.13.0006.000000000002</t>
  </si>
  <si>
    <t>поливочный, резиновый, простой, диаметр 20 мм</t>
  </si>
  <si>
    <t xml:space="preserve"> резиновый, простой, диаметр 20 мм, длина 30м</t>
  </si>
  <si>
    <t>25.73.30.650.001.01.0796.000000000000</t>
  </si>
  <si>
    <t>Шуруповерт</t>
  </si>
  <si>
    <t>электрический, ручной, аккумуляторный</t>
  </si>
  <si>
    <t>Макс. крутящий момент (мягкое заворачивание шурупов) 20 Нм. Патрон Внутренний шестигранник 1/4". Выходная мощность 327 Вт. Число оборотов холостого хода 0 – 2.500 мин-1. Вес 1,5 кг. Длина 295 мм. Высота 207 мм. Номинальный крутящий момент 2,3 Нм</t>
  </si>
  <si>
    <t>25.73.30.930.037.00.0796.000000000001</t>
  </si>
  <si>
    <t>Дрель</t>
  </si>
  <si>
    <t>электрическая, мощность не менее 500 Вт, диаметр сверления до 50 мм</t>
  </si>
  <si>
    <t>Номинальная потребляемая мощность 600 Вт. Выходная мощность 360 Вт.Номинальное число Оборотов 1.676 мин-1. Номинальный крутящий момент 20,0 Нм. Диам. отверстия в алюминии 10 мм. Диам. отверстия в древесине 25 мм. Диам. отверстия в стали 10 мм.</t>
  </si>
  <si>
    <t>25.99.29.490.022.00.0796.000000000000</t>
  </si>
  <si>
    <t>Стремянка</t>
  </si>
  <si>
    <t>Алюминиевая</t>
  </si>
  <si>
    <t>Лестница-стремянка универсальная двухсекционная, профилированные ступеньки шириной 80 мм . Высота стремянки в развернутом состоянии, м : 3,30м, 5,90м, 7,60м</t>
  </si>
  <si>
    <t>Знак указательный</t>
  </si>
  <si>
    <t>квадратный, размер 150*150 мм</t>
  </si>
  <si>
    <t>Эвакуационная стрелка (белая стрелка на зеленом фоне). Самоклеющиеся 150*150 мм.</t>
  </si>
  <si>
    <t>Знак предупреждающий</t>
  </si>
  <si>
    <t>длина 350 мм</t>
  </si>
  <si>
    <t xml:space="preserve">"Вход/проход запрещен". Самоклеющиеся 34см*24см </t>
  </si>
  <si>
    <t xml:space="preserve">"Выход здесь" на каз., русск. языке . Самоклеющиеся 34см*24см </t>
  </si>
  <si>
    <t>27.40.24.000.007.00.0796.000000000002</t>
  </si>
  <si>
    <t>Знак запрещающий</t>
  </si>
  <si>
    <t>диаметр 200 мм</t>
  </si>
  <si>
    <t>Курить запрещено</t>
  </si>
  <si>
    <t>27.40.24.000.005.00.0796.000000000002</t>
  </si>
  <si>
    <t>Знак предписывающий</t>
  </si>
  <si>
    <t>Курить здесь</t>
  </si>
  <si>
    <t>27.40.24.000.004.00.0796.000000000001</t>
  </si>
  <si>
    <t>квадратный, размер 100*100 мм</t>
  </si>
  <si>
    <t>27.40.24.000.006.00.0796.000000000004</t>
  </si>
  <si>
    <t>длина 300 мм</t>
  </si>
  <si>
    <t xml:space="preserve">"Стой-напряжение»" </t>
  </si>
  <si>
    <t>"Запасный выход" каз.рус.яз.</t>
  </si>
  <si>
    <t>27.40.24.000.004.00.0796.000000000000</t>
  </si>
  <si>
    <t>квадратный, размер 50*50 мм</t>
  </si>
  <si>
    <t>"Кнопка для вкл.систем пож.автоматики"</t>
  </si>
  <si>
    <t>27.40.24.000.004.00.0796.000000000003</t>
  </si>
  <si>
    <t>квадратный, размер 200*200 мм</t>
  </si>
  <si>
    <t>"Телефон для использования при пожаре"</t>
  </si>
  <si>
    <t xml:space="preserve">"Проход запрещен". Картонный,ламинированный с 2х сторон 1 плакат 30*40см </t>
  </si>
  <si>
    <t xml:space="preserve">"Не включать" Картонный,ламинированный с 2х сторон 1 плакат 30*40см </t>
  </si>
  <si>
    <t xml:space="preserve">"Внимание. Опасная зона." Картонный,ламинированный с 2х сторон 1 плакат 30*40см </t>
  </si>
  <si>
    <t xml:space="preserve">"380в".  Самоклеющиеся ( ИК 10 шт.) </t>
  </si>
  <si>
    <t xml:space="preserve">"220в" Самоклеющиеся ( ИК 10 шт.) </t>
  </si>
  <si>
    <t>"Не включать работают люди"  Картонный,ламинированный с 2х сторон 1 плакат 13*23,5см  (ИК -2 шт.;</t>
  </si>
  <si>
    <t>Картонный,ламинированный с 2х сторон 1 плакат 13*23,5см  (ИК -2 шт.;</t>
  </si>
  <si>
    <t>"Не открывать работают люди" .Картонный,ламинированный с 2х сторон 1 плакат 26*31см  (ИК -2 шт.;</t>
  </si>
  <si>
    <t>г.Актау, 6 мкр</t>
  </si>
  <si>
    <t>г.Актау, 14 мкр, здание 70</t>
  </si>
  <si>
    <t>комплект</t>
  </si>
  <si>
    <t>Акмолинская область, п.Зеренда</t>
  </si>
  <si>
    <t>28.13.14.900.002.02.0796.000000000132</t>
  </si>
  <si>
    <t>центробежный, одноканальный, дренажный, погружной, максимальный размер частиц 5 мм, мощность 0,6 кВт</t>
  </si>
  <si>
    <t>насос дренажный для откачки сточных вод</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</si>
  <si>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</si>
  <si>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13.92.29.590.000.00.0796.000000000000</t>
  </si>
  <si>
    <t>Сменная тряпка МОП. Ширина 50см.,ворсистая, для влажной уборки.</t>
  </si>
  <si>
    <t>Ерш напольный для санузла, со стаканчиком пластиковый длина ручки 14см с жесткой щетиной.</t>
  </si>
  <si>
    <t>13.92.29.990.006.02.0018.000000000000</t>
  </si>
  <si>
    <t>из вафельного полотна, обтирочная</t>
  </si>
  <si>
    <t>100%  хлопок, ширина 90 см.</t>
  </si>
  <si>
    <t>Бумага туалетная, белая, 2-слойная, длинна рулона 20 м.</t>
  </si>
  <si>
    <t>Препарат для мытья стекол, зеркал и других стеклянных и стекловидных поверхностей (канистра объемом 10 л.). Концентрированное NANO средство на основе ионов серебра для мытья стекол, зеркал, других стеклянных, остеклённых, блестящих элементов, не оставляет разводов, придаёт блеск, эффективнo устраняeт грязь, пыль. ПРИМЕНЕНИЕ: - стекло, оконные рамы, зеркала, витрины; - автомобильные окна. СОСТАВ: Более &lt;5% анионовыe поверхностно- активные средства, NANO состав, Запаховая композиция (Limonene, Butylphenyl mathylpropional, Hexyl cinnamal), спирт, РН 8.
СРОК ГОДНОСТИ: 72 месяцев от даты изготовления. Датa изготовления/серия также срок годности нанесены на упаковку.</t>
  </si>
  <si>
    <t>25.73.10.100.000.00.0796.000000000008</t>
  </si>
  <si>
    <t>снегоуборочная</t>
  </si>
  <si>
    <t>460х340 мм, из морозостойкого пластика,стальная окантовка металлич. Черенок</t>
  </si>
  <si>
    <t>Материал-сталь,ширина ковша 235 мм.</t>
  </si>
  <si>
    <t>Лопата штыковая</t>
  </si>
  <si>
    <t xml:space="preserve">22.19.30.500.002.13.0006.000000000011 </t>
  </si>
  <si>
    <t xml:space="preserve">поливочный, резиновый, простой, диаметр 15 мм </t>
  </si>
  <si>
    <t>Килограмм</t>
  </si>
  <si>
    <t>Флакон</t>
  </si>
  <si>
    <t>Пресс-клещи для снятия изоляции  Ø0,75-6 мм, Нож прямой изолир. до 1000В, Нож кабельный изолир. до 1000В, Отвертка крестовая № 1х100 изолир. до 1000В, Отвертка крестовая № 2х125 изолир. до 1000В, Отвертка шлицевая 4,0х100 изолир. до 1000В, Отвертка шлицевая 5,5х125 изолир. до 1000В, Отвертка индикаторная 100-250V, Длинногубцы L=160 мм изолир. до 1000В, Плоскогубцы L=160 мм изолир. до 1000В, Кусачки L=160 мм изолир. до 1000В, Индикатор напряжения до 1000В, Мультиметр цифровой, Кабелерез L=250 мм Ø до 25 мм изолир. до 1000В, Сумка</t>
  </si>
  <si>
    <t>Ключ разводной КР-30, Ключ трубный КТР №1, Ключ трубный КТР №2, Ключ гаечный рожковый 8х10, Ключ гаечный рожковый 12х13, Ключ гаечный рожковый 14х17, Плоскогубцы комбинированные L=160 мм, Плоскогубцы комбинированные L=200 мм, Круглогубцы L=160 мм, Отвертка шлицевая 160х0,6х4,0, Отвертка шлицевая 190х1,0х6,5, Отвертка комбинированная, Напильник круглый L=200 мм, Напильник трехгранный L=200 мм, Надфиль квадратный L=160 мм, Надфиль круглый L=160 мм, Надфиль плоский L=160 мм, Надфиль трехгранный L=160 мм, Молоток 0,4 кг, Зубило слесарное L=160 мм, Лента ФУМ 12 мм L=10 м, Сумка</t>
  </si>
  <si>
    <t>6 Т</t>
  </si>
  <si>
    <t>7 Т</t>
  </si>
  <si>
    <t>8 Т</t>
  </si>
  <si>
    <t>9 Т</t>
  </si>
  <si>
    <t>10 Т</t>
  </si>
  <si>
    <t>11 Т</t>
  </si>
  <si>
    <t>12 Т</t>
  </si>
  <si>
    <t>13 Т</t>
  </si>
  <si>
    <t>14 Т</t>
  </si>
  <si>
    <t>15 Т</t>
  </si>
  <si>
    <t xml:space="preserve">Туалетная бумага в рулонах, белая, 100% целлюлоза, 2-слойная, длинна рулона 150 м, для диспенсеров. </t>
  </si>
  <si>
    <t>27.40.24.000.004.00.0796.000000000002</t>
  </si>
  <si>
    <t>27.40.24.000.006.00.0796.000000000005</t>
  </si>
  <si>
    <t>28.30.86.900.000.00.0796.000000000001</t>
  </si>
  <si>
    <t>25.71.11.920.001.00.0796.000000000002</t>
  </si>
  <si>
    <t>Акмолинская область, п.Зеренда, ОК "Зеренды"</t>
  </si>
  <si>
    <t>50 м</t>
  </si>
  <si>
    <t>28.14.12.300.000.00.0796.000000000001</t>
  </si>
  <si>
    <t>Арматура для бачка унитаза</t>
  </si>
  <si>
    <t>с нижним подводом</t>
  </si>
  <si>
    <t>27.20.11.900.003.00.0796.000000000006</t>
  </si>
  <si>
    <t>Батарейка</t>
  </si>
  <si>
    <t>тип АА</t>
  </si>
  <si>
    <t>27.20.11.900.003.00.0796.000000000003</t>
  </si>
  <si>
    <t>тип ААА</t>
  </si>
  <si>
    <t>25.71.12.420.000.00.0796.000000000004</t>
  </si>
  <si>
    <t>Бритва</t>
  </si>
  <si>
    <t>механическая</t>
  </si>
  <si>
    <t>Система с тройным лезв, со сменными кассетами 2 шт</t>
  </si>
  <si>
    <t>25.71.12.420.000.00.0796.000000000002</t>
  </si>
  <si>
    <t>обыкновенная</t>
  </si>
  <si>
    <t>Станок для бритья разового пользования. Мягкая ручка из эластомера</t>
  </si>
  <si>
    <t xml:space="preserve">Бумага туалетная, белая, 100% целлюлоза, 4-слойная, c растворимой втулкой. </t>
  </si>
  <si>
    <t>28.29.32.300.001.00.0796.000000000030</t>
  </si>
  <si>
    <t>Весы бытовые</t>
  </si>
  <si>
    <t>напольные, предел взвешивания 200 кг</t>
  </si>
  <si>
    <t>весы электронные, максимальный вес 180 кг,  ультратонкий дизайн, закаленное безопасное стекло, автомат.вкл,выкл</t>
  </si>
  <si>
    <t>20.42.19.100.000.00.0796.000000000000</t>
  </si>
  <si>
    <t>Гель</t>
  </si>
  <si>
    <t>для душа, желеобразный, ароматизированный, СТ РК ГОСТ Р 52345-2007</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</si>
  <si>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</si>
  <si>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 xml:space="preserve">Гель для душа, одноразовый, в тубе 20 мл. </t>
  </si>
  <si>
    <t>25.73.10.300.002.00.0796.000000000000</t>
  </si>
  <si>
    <t>Грабли</t>
  </si>
  <si>
    <t>садово-огородные, металлические, 8-зубовые с круглым сечением зуба, деревянный черенок</t>
  </si>
  <si>
    <t>32.91.11.900.001.00.0778.000000000000</t>
  </si>
  <si>
    <t>для мытья посуды, в упаковке 5-10 штук</t>
  </si>
  <si>
    <t>Универсальные кухонные губки с абразивной поверхностью предназначены для мытья посуды, раковин и кухонной мебели. Размер: 90х64х30мм 5 штук</t>
  </si>
  <si>
    <t>32.99.59.900.059.00.0796.000000000001</t>
  </si>
  <si>
    <t>для мытья тела</t>
  </si>
  <si>
    <t>Губка для душа средней жесткости.</t>
  </si>
  <si>
    <t>22.29.23.290.001.00.0796.000000000001</t>
  </si>
  <si>
    <t>для полотенец,хромированный</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</si>
  <si>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</si>
  <si>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17.22.12.900.000.00.0796.000000000000</t>
  </si>
  <si>
    <t>гигиенический, ватный</t>
  </si>
  <si>
    <t>изготовлен из 100% хлопка, в упаковке 50 шт</t>
  </si>
  <si>
    <t>Ерш настенный для санузла, емкость для ерша стекло матовое, держатель из латуни,покрытие хром-никель.</t>
  </si>
  <si>
    <t>унитазный,напольный</t>
  </si>
  <si>
    <t>материал ручки нержавеющая сталь.</t>
  </si>
  <si>
    <t>унитазный на подставке</t>
  </si>
  <si>
    <t>25.72.11.300.000.00.0796.000000000000</t>
  </si>
  <si>
    <t>Замок</t>
  </si>
  <si>
    <t>навесной</t>
  </si>
  <si>
    <t>Замок висячий дисковый с дисковым механизмом и откидной поворотной душкой, комплект  из 3х ключей.</t>
  </si>
  <si>
    <t>25.72.12.300.000.00.0796.000000000001</t>
  </si>
  <si>
    <t xml:space="preserve">для дверей зданий, цилиндровые </t>
  </si>
  <si>
    <t>межкомнатный с защелкой</t>
  </si>
  <si>
    <t>20.42.18.900.001.00.0796.000000000001</t>
  </si>
  <si>
    <t>Зубочистки</t>
  </si>
  <si>
    <t>деревянные, в упаковке</t>
  </si>
  <si>
    <t>в индивидуальной упаковке, состав дерево</t>
  </si>
  <si>
    <t>13.94.20.000.000.00.0166.000000000000</t>
  </si>
  <si>
    <t>Каболка</t>
  </si>
  <si>
    <t>из льна, сплетенная специальным образом, ГОСТ 1765-89</t>
  </si>
  <si>
    <t>22.23.14.700.015.00.0796.000000000000</t>
  </si>
  <si>
    <t>Карниз потолочный</t>
  </si>
  <si>
    <t>для штор</t>
  </si>
  <si>
    <t>материал метал,покрытый пластиком,двухрядный,деревянные наконечники и кольца, длина 160 см.</t>
  </si>
  <si>
    <t>материал метал,покрытый пластиком,двухрядный,деревянные наконечники и кольца, длина 300 см.</t>
  </si>
  <si>
    <t>28.12.14.500.000.01.0796.000000000001</t>
  </si>
  <si>
    <t>Клапан</t>
  </si>
  <si>
    <t>гидравлический, обратный , с гидравлическим отпиранием</t>
  </si>
  <si>
    <t>для воды</t>
  </si>
  <si>
    <t>28.14.13.900.011.00.0796.000000000009</t>
  </si>
  <si>
    <t>Клапан балансировочный</t>
  </si>
  <si>
    <t>с предварительной настройкой, со спускным краном, ручной, условный проход 32 мм</t>
  </si>
  <si>
    <t>22.21.29.700.012.00.0796.000000000000</t>
  </si>
  <si>
    <t>Клапан обратный</t>
  </si>
  <si>
    <t>полипропиленовый, прямоточный, фланцевый, диаметр условный 50 мм</t>
  </si>
  <si>
    <t>14.19.41.300.001.00.0796.000000000000</t>
  </si>
  <si>
    <t>Колпак</t>
  </si>
  <si>
    <t>фетровый</t>
  </si>
  <si>
    <t>Шапочка банная, материал: фетр, цвет: белая. Без надписей.</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</si>
  <si>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</si>
  <si>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</si>
  <si>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</si>
  <si>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</si>
  <si>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</si>
  <si>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28.14.13.730.002.00.0796.000000000169</t>
  </si>
  <si>
    <t>Кран</t>
  </si>
  <si>
    <t>шаровой, латунный, муфтовый, условное давление 1,6 Мпа, условный проход 50мм</t>
  </si>
  <si>
    <t>Кран шаровый ф50</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</si>
  <si>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</si>
  <si>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</si>
  <si>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</si>
  <si>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</si>
  <si>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</si>
  <si>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</si>
  <si>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</si>
  <si>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</si>
  <si>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</si>
  <si>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</si>
  <si>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</si>
  <si>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</si>
  <si>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</si>
  <si>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</si>
  <si>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</si>
  <si>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22.21.30.100.003.00.0166.000000000003</t>
  </si>
  <si>
    <t>Лента ФУМ</t>
  </si>
  <si>
    <t>уплотнительная, размер 15 мм</t>
  </si>
  <si>
    <t>25.73.30.650.010.00.0796.000000000002</t>
  </si>
  <si>
    <t>Лом</t>
  </si>
  <si>
    <t>для скола/рубки льда</t>
  </si>
  <si>
    <t>ледоруб металлический</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</si>
  <si>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</si>
  <si>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</si>
  <si>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</si>
  <si>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</si>
  <si>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26.51.52.700.002.00.0796.000000000000</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</si>
  <si>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</si>
  <si>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</si>
  <si>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для котельных установок</t>
  </si>
  <si>
    <t>32.91.11.530.000.00.0796.000000000002</t>
  </si>
  <si>
    <t>материал изготовления - химическая нить</t>
  </si>
  <si>
    <t>Метла уличная пластиковая с металлической рукояткой</t>
  </si>
  <si>
    <t>Полиэтиленовые мешки, обычной прочности , объем 60 л, размер 60 см на 80 см. 20 штук в рулоне.</t>
  </si>
  <si>
    <t>Твердое,1 группы 72% Гост 30266- 95, 200гр</t>
  </si>
  <si>
    <t>Мыло туалетное, 80 гр.</t>
  </si>
  <si>
    <t>В пластмассовой бутылке с дозатором, объемом 240мл.</t>
  </si>
  <si>
    <t>20.42.18.900.005.00.0704.000000000001</t>
  </si>
  <si>
    <t>Набор гигиенический</t>
  </si>
  <si>
    <t>для полости рта, в наборе 2 предмета</t>
  </si>
  <si>
    <t>В наборе паста зубная и щетка зубная одноразовая</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</si>
  <si>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</si>
  <si>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</si>
  <si>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</si>
  <si>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</si>
  <si>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28.13.14.900.002.02.0796.000000000002</t>
  </si>
  <si>
    <t>центробежный, тип ЦНСв12,5-80, секционный, вертикальный</t>
  </si>
  <si>
    <t>Насос безбашенный,подъем воды 80 м, САМ 100/25НL</t>
  </si>
  <si>
    <t>25.11.23.900.006.00.0796.000000000000</t>
  </si>
  <si>
    <t>для растения, металлическая</t>
  </si>
  <si>
    <t>Диаметр 30 см, высота 50 см, материал ПВХ.</t>
  </si>
  <si>
    <t>Диаметр трубки 10 мм, высота 1,5 м, материал сталь с покрытием ПВХ.</t>
  </si>
  <si>
    <t>13.92.21.700.001.00.0736.000000000002</t>
  </si>
  <si>
    <t>упаковочный, из полиэтилена низкого давления (ПНД), с ручками типа «майка», грузоподъемность 1-3 кг</t>
  </si>
  <si>
    <t>в рулоне  100 шт.25*45</t>
  </si>
  <si>
    <t>упаковочный, из полиэтилена низкого давления (ПНД)</t>
  </si>
  <si>
    <t xml:space="preserve">в рулоне 100 шт. для продуктов </t>
  </si>
  <si>
    <t>17.22.12.900.003.00.0778.000000000000</t>
  </si>
  <si>
    <t>Палочки ватные</t>
  </si>
  <si>
    <t>гигиенические</t>
  </si>
  <si>
    <t>изготовлен из 100% хлопка, в упаковке 100 шт</t>
  </si>
  <si>
    <t>20.42.18.500.001.00.0778.000000000000</t>
  </si>
  <si>
    <t>Паста</t>
  </si>
  <si>
    <t>для чистки зубов</t>
  </si>
  <si>
    <t xml:space="preserve">Зубная паста  с тройным действием </t>
  </si>
  <si>
    <t>20.42.19.300.002.00.0778.000000000000</t>
  </si>
  <si>
    <t>Пена</t>
  </si>
  <si>
    <t>для бритья, ГОСТ 31692-2012</t>
  </si>
  <si>
    <t>Аэрозольная упаковка с дозирующим носиком, объём 200мл.</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</si>
  <si>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</si>
  <si>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</si>
  <si>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</si>
  <si>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</si>
  <si>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Бумажные полотенца, двухслойные, рулонные, 15 метров в рулоне, в упаковке 2 рулона.)</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</si>
  <si>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6кг.</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</si>
  <si>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</si>
  <si>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</si>
  <si>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</si>
  <si>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</si>
  <si>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27.90.32.000.049.00.0796.000000000000</t>
  </si>
  <si>
    <t>Припой</t>
  </si>
  <si>
    <t>для пайки металлов</t>
  </si>
  <si>
    <t>флюс для припоя</t>
  </si>
  <si>
    <t>24.34.12.900.000.00.0018.000000000034</t>
  </si>
  <si>
    <t>Проволока</t>
  </si>
  <si>
    <t>из углеродистой стали, номинальный диаметр 0,80 мм</t>
  </si>
  <si>
    <t>проволка вязальная</t>
  </si>
  <si>
    <t>22.29.29.900.084.00.0796.000000000000</t>
  </si>
  <si>
    <t>Рожок</t>
  </si>
  <si>
    <t>пластмассовый, для обуви</t>
  </si>
  <si>
    <t>75 см.,из металла, цвет коричневый</t>
  </si>
  <si>
    <t>25.72.14.690.010.00.0796.000000000001</t>
  </si>
  <si>
    <t>алюминиевая, оконная, длина штифта 35 мм</t>
  </si>
  <si>
    <t>для мытья окон</t>
  </si>
  <si>
    <t>13.95.10.700.001.01.0778.000000000000</t>
  </si>
  <si>
    <t>техническая, из микрофибры, сухая</t>
  </si>
  <si>
    <t>Размер: 40х40 см. Плотность: 280 г/м2. Цвет: синий. Для стекла.</t>
  </si>
  <si>
    <t xml:space="preserve"> Размер:40х40 цвет розовый, плотность 310г/м2</t>
  </si>
  <si>
    <t>17.12.20.900.001.00.0796.000000000000</t>
  </si>
  <si>
    <t>столовая, бумажная, квадратная/круглая</t>
  </si>
  <si>
    <t>Салфетки, однослойные, 100 штук в упаковке. Цвет белый.</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</si>
  <si>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</si>
  <si>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</si>
  <si>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</si>
  <si>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</si>
  <si>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13.94.12.500.000.00.0055.000000000000</t>
  </si>
  <si>
    <t>Сетка</t>
  </si>
  <si>
    <t>защитная от насекомых, из бечевок</t>
  </si>
  <si>
    <t>для окон</t>
  </si>
  <si>
    <t>28.14.12.330.000.00.0796.000000000007</t>
  </si>
  <si>
    <t>Смеситель</t>
  </si>
  <si>
    <t>для душа, однорукояточный, совмещенный</t>
  </si>
  <si>
    <t>Смеситель для ванн и душа короткий гусак настенного крепления.  Корпус латунь, наружное покрытие хромированное.</t>
  </si>
  <si>
    <t xml:space="preserve">Смеситель душевой </t>
  </si>
  <si>
    <t>28.14.12.330.000.00.0796.000000000006</t>
  </si>
  <si>
    <t>для биде, однорукояточный, набортный, размер 240*130 мм, ГОСТ 25809-96</t>
  </si>
  <si>
    <t xml:space="preserve">2 таблетки в упаковке, с запахом лимона </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</si>
  <si>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</si>
  <si>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Для удаления известкового налета, мыльных разводов, ржавчины и
въевшейся грязи. Состав: менее 5% неионогенные ПАВ, щавелевая кислота, ароматизатор. Объем: 450 мл.</t>
  </si>
  <si>
    <t xml:space="preserve">Уникальное и многофункциональное чистящее средство, Состав: &lt;5% Гипохлорит натрия, анионные ПАВ, амфотерные ПАВ, мыло,отдушка. Белая бутылка. 90×65×315 мм (Д×Ш×В), 1 литр. </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</si>
  <si>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альдегид, линаллоол.</t>
  </si>
  <si>
    <t>20.41.20.900.001.00.0112.000000000000</t>
  </si>
  <si>
    <t>для ополаскивания белья, жидкость</t>
  </si>
  <si>
    <t>Для ополаскивания белья, жидкость, объем 1000 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</si>
  <si>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</si>
  <si>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20.41.32.570.000.02.0778.000000000000</t>
  </si>
  <si>
    <t>для посудомоечной машины, в таблетках, СТ РК ГОСТ Р 51696-2003</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</si>
  <si>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</si>
  <si>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</si>
  <si>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</si>
  <si>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</si>
  <si>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15.20.11.300.000.00.0715.000000000000</t>
  </si>
  <si>
    <t>Тапочки</t>
  </si>
  <si>
    <t>мужские, общего назначения, из поливинилхлорида, ГОСТ 1135-2005</t>
  </si>
  <si>
    <t>Мужские сланцы с дренажной системой отвода воды ARENA HyDroft, верх выполнен из ПХВ, подошва из ЭВА, межподошва из амортизирующего филона</t>
  </si>
  <si>
    <t>верх и подошва из полимерных материалов</t>
  </si>
  <si>
    <t>22.21.21.500.001.02.0796.000000000013</t>
  </si>
  <si>
    <t>Труба</t>
  </si>
  <si>
    <t>гофрированная, сливная, для унитаза, размер 90-130</t>
  </si>
  <si>
    <t>Гофра φ100</t>
  </si>
  <si>
    <t>22.19.20.700.006.00.0778.000000000000</t>
  </si>
  <si>
    <t>Уплотнитель</t>
  </si>
  <si>
    <t>резиновый, самоклеящийся</t>
  </si>
  <si>
    <t xml:space="preserve">уплотнительная резинка </t>
  </si>
  <si>
    <t>24.42.25.200.000.00.0736.000000000000</t>
  </si>
  <si>
    <t>Фольга</t>
  </si>
  <si>
    <t>алюминиевая, для упаковки, ГОСТ 745-2014</t>
  </si>
  <si>
    <t>Пищевая алюминевая фольга на гильзе. Ширина рулона 45 см, длина 10 м.</t>
  </si>
  <si>
    <t>28.11.41.900.015.00.0796.000000000001</t>
  </si>
  <si>
    <t>Форсунка</t>
  </si>
  <si>
    <t>топливная</t>
  </si>
  <si>
    <t>Фосунка для горелки RL-38</t>
  </si>
  <si>
    <t>Фосунка для горелки RL-28</t>
  </si>
  <si>
    <t>25.99.29.490.011.00.0796.000000000017</t>
  </si>
  <si>
    <t>Хомут</t>
  </si>
  <si>
    <t>металлический, диаметр 80, высота 125 мм, ГОСТ 24137-80</t>
  </si>
  <si>
    <t>20.42.16.300.000.00.0796.000000000000</t>
  </si>
  <si>
    <t>Шампунь</t>
  </si>
  <si>
    <t>для волос, в пластиковой упаковке, СТ РК ГОСТ Р 52345-2007</t>
  </si>
  <si>
    <t xml:space="preserve">шампунь для волос, одноразовый туба 30 мл. </t>
  </si>
  <si>
    <t>шампунь для волос в пластиковой упаковке объем 250 мл. Экстракт водяной лилии и Алоэ вера</t>
  </si>
  <si>
    <t>22.21.29.300.001.00.0796.000000000001</t>
  </si>
  <si>
    <t>гибкий, для смесителя</t>
  </si>
  <si>
    <t>Подводка для воды к раковинам</t>
  </si>
  <si>
    <t>22.21.29.300.001.00.0796.000000000000</t>
  </si>
  <si>
    <t>гибкий, для сливного бачка унитаза</t>
  </si>
  <si>
    <t>Подводка для воды к унитазам</t>
  </si>
  <si>
    <t>22.21.29.300.001.00.0006.000000000003</t>
  </si>
  <si>
    <t>пневматический, полимерный, наружный диаметр 8 мм, внутренний диаметр 5,9 мм, рабочее давление - 0,95 ... 15 bar</t>
  </si>
  <si>
    <t>шланг заливной для стиральной машины</t>
  </si>
  <si>
    <t>23.99.11.990.006.01.0166.000000000011</t>
  </si>
  <si>
    <t>Шнур</t>
  </si>
  <si>
    <t>теплоизоляционный/уплотнительный, асбестовый, марка ШАОН, общего назначения, диаметр-12,0 мм, ГОСТ 1779-83</t>
  </si>
  <si>
    <t xml:space="preserve">Предназнчена для чистки  ковров </t>
  </si>
  <si>
    <t>20.42.18.900.002.00.0796.000000000001</t>
  </si>
  <si>
    <t>зубная, средней жесткости, ГОСТ 6388-2003</t>
  </si>
  <si>
    <t>32.91.11.590.000.00.0796.000000000001</t>
  </si>
  <si>
    <t>санитарно-бытовая</t>
  </si>
  <si>
    <t>Туалетная расческа. В картонной упаковке,тип зубье частые, длина зубьев 16 мм, вес 10 г.</t>
  </si>
  <si>
    <t xml:space="preserve">Щетка, губка со стальной нитью для мытья посуды, металлическая, круглая. Область применения: кухонная посуда из чугуна, нержавеющей стали и меди, алюминия; раковины, плиты и другая поверхность. В упаковке 5 шт.  </t>
  </si>
  <si>
    <t>Расческа массажная. Материал - дерево. 4 ряда зубьев.</t>
  </si>
  <si>
    <t>метр</t>
  </si>
  <si>
    <t>16 Т</t>
  </si>
  <si>
    <t>17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</si>
  <si>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</si>
  <si>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</si>
  <si>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</si>
  <si>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</si>
  <si>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</si>
  <si>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</si>
  <si>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</si>
  <si>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</si>
  <si>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</si>
  <si>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</si>
  <si>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</si>
  <si>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</si>
  <si>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</si>
  <si>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</si>
  <si>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</si>
  <si>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</si>
  <si>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</si>
  <si>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</si>
  <si>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</si>
  <si>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</si>
  <si>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</si>
  <si>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</si>
  <si>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</si>
  <si>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</si>
  <si>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</si>
  <si>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</si>
  <si>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</si>
  <si>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</si>
  <si>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</si>
  <si>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</si>
  <si>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</si>
  <si>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</si>
  <si>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</si>
  <si>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</si>
  <si>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</si>
  <si>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</si>
  <si>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</si>
  <si>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</si>
  <si>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</si>
  <si>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</si>
  <si>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</si>
  <si>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</si>
  <si>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</si>
  <si>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</si>
  <si>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</si>
  <si>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</si>
  <si>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</si>
  <si>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</si>
  <si>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</si>
  <si>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</si>
  <si>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</si>
  <si>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</si>
  <si>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</si>
  <si>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</si>
  <si>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</si>
  <si>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</si>
  <si>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</si>
  <si>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</si>
  <si>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</si>
  <si>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</si>
  <si>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</si>
  <si>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</si>
  <si>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</si>
  <si>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</si>
  <si>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</si>
  <si>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</si>
  <si>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</si>
  <si>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</si>
  <si>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</si>
  <si>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</si>
  <si>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</si>
  <si>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</si>
  <si>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</si>
  <si>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</si>
  <si>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</si>
  <si>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</si>
  <si>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</si>
  <si>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</si>
  <si>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</si>
  <si>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</si>
  <si>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</si>
  <si>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</si>
  <si>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</si>
  <si>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</si>
  <si>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</si>
  <si>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</si>
  <si>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</si>
  <si>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</si>
  <si>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</si>
  <si>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</si>
  <si>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</si>
  <si>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</si>
  <si>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</si>
  <si>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</si>
  <si>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</si>
  <si>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</si>
  <si>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</si>
  <si>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</si>
  <si>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</si>
  <si>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</si>
  <si>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</si>
  <si>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</si>
  <si>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</si>
  <si>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</si>
  <si>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</si>
  <si>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</si>
  <si>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</si>
  <si>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</si>
  <si>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</si>
  <si>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</si>
  <si>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</si>
  <si>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</si>
  <si>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</si>
  <si>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</si>
  <si>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</si>
  <si>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</si>
  <si>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</si>
  <si>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</si>
  <si>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</si>
  <si>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</si>
  <si>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</si>
  <si>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</si>
  <si>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</si>
  <si>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</si>
  <si>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</si>
  <si>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</si>
  <si>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</si>
  <si>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</si>
  <si>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</si>
  <si>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</si>
  <si>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</si>
  <si>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</si>
  <si>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</si>
  <si>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</si>
  <si>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</si>
  <si>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</si>
  <si>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</si>
  <si>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</si>
  <si>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</si>
  <si>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</si>
  <si>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</si>
  <si>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</si>
  <si>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</si>
  <si>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</si>
  <si>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</si>
  <si>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</si>
  <si>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</si>
  <si>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</si>
  <si>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</si>
  <si>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</si>
  <si>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</si>
  <si>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</si>
  <si>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</si>
  <si>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</si>
  <si>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</si>
  <si>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</si>
  <si>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</si>
  <si>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</si>
  <si>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</si>
  <si>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</si>
  <si>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</si>
  <si>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</si>
  <si>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</si>
  <si>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</si>
  <si>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</si>
  <si>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</si>
  <si>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</si>
  <si>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</si>
  <si>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</si>
  <si>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</si>
  <si>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</si>
  <si>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</si>
  <si>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</si>
  <si>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</si>
  <si>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</si>
  <si>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</si>
  <si>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</si>
  <si>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</si>
  <si>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</si>
  <si>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</si>
  <si>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</si>
  <si>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</si>
  <si>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</si>
  <si>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</si>
  <si>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</si>
  <si>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</si>
  <si>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</si>
  <si>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</si>
  <si>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</si>
  <si>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</si>
  <si>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</si>
  <si>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</si>
  <si>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</si>
  <si>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</si>
  <si>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</si>
  <si>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</si>
  <si>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</si>
  <si>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</si>
  <si>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</si>
  <si>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</si>
  <si>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</si>
  <si>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</si>
  <si>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</si>
  <si>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</si>
  <si>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</si>
  <si>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</si>
  <si>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</si>
  <si>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</si>
  <si>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</si>
  <si>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</si>
  <si>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</si>
  <si>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</si>
  <si>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</si>
  <si>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</si>
  <si>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</si>
  <si>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</si>
  <si>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</si>
  <si>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</si>
  <si>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</si>
  <si>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</si>
  <si>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</si>
  <si>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</si>
  <si>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</si>
  <si>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</si>
  <si>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</si>
  <si>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</si>
  <si>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</si>
  <si>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</si>
  <si>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</si>
  <si>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</si>
  <si>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</si>
  <si>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</si>
  <si>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</si>
  <si>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</si>
  <si>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</si>
  <si>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</si>
  <si>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</si>
  <si>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</si>
  <si>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</si>
  <si>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</si>
  <si>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</si>
  <si>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</si>
  <si>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</si>
  <si>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</si>
  <si>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</si>
  <si>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</si>
  <si>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</si>
  <si>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</si>
  <si>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</si>
  <si>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</si>
  <si>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</si>
  <si>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</si>
  <si>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</si>
  <si>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</si>
  <si>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</si>
  <si>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</si>
  <si>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</si>
  <si>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</si>
  <si>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</si>
  <si>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</si>
  <si>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</si>
  <si>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</si>
  <si>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</si>
  <si>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</si>
  <si>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</si>
  <si>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</si>
  <si>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</si>
  <si>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</si>
  <si>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</si>
  <si>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</si>
  <si>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</si>
  <si>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</si>
  <si>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</si>
  <si>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</si>
  <si>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</si>
  <si>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</si>
  <si>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</si>
  <si>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</si>
  <si>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</si>
  <si>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</si>
  <si>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</si>
  <si>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</si>
  <si>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</si>
  <si>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</si>
  <si>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</si>
  <si>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</si>
  <si>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</si>
  <si>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</si>
  <si>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</si>
  <si>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</si>
  <si>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декабрь-январь</t>
  </si>
  <si>
    <t>декабрь-январь, февраль-март</t>
  </si>
  <si>
    <t>ЭЦПП</t>
  </si>
  <si>
    <t>33 У</t>
  </si>
  <si>
    <t>34 У</t>
  </si>
  <si>
    <t>35 У</t>
  </si>
  <si>
    <t>36 У</t>
  </si>
  <si>
    <t>37 У</t>
  </si>
  <si>
    <t>38 У</t>
  </si>
  <si>
    <t>39 У</t>
  </si>
  <si>
    <t>32.99.59.900.101.00.0796.000000000000</t>
  </si>
  <si>
    <t>Сертификат</t>
  </si>
  <si>
    <t>подарочный, на получение товаров</t>
  </si>
  <si>
    <t>Услуги погрузки отходов на мусоровоз и разгрузки в специально отведенные места с объектов, расположенных в п.Зеренда</t>
  </si>
  <si>
    <t>7,11</t>
  </si>
  <si>
    <t>7,11,20,21</t>
  </si>
  <si>
    <t>6,7,11,20,21</t>
  </si>
  <si>
    <t>ЦП</t>
  </si>
  <si>
    <t>ноябрь-декабрь, февраль-март</t>
  </si>
  <si>
    <t>номинал 10000 тг</t>
  </si>
  <si>
    <t>номинал 30000 тг</t>
  </si>
  <si>
    <t>7,11,14,18,20,21</t>
  </si>
  <si>
    <t>7,11,14</t>
  </si>
  <si>
    <t>7,11,14,20,21</t>
  </si>
  <si>
    <t>поставка по заявке Заказчика в течение 5 рабочих дней</t>
  </si>
  <si>
    <t>со дня заключения договора по 31 декабря 2017 г., поставка по заявке Заказчика</t>
  </si>
  <si>
    <t>со дня заключения договора по 31 декабря 2017 г., поставка по заявке Заказчика в течение 5 рабочих дней</t>
  </si>
  <si>
    <t>по заявке Заказчика в течение 10 календарных дней</t>
  </si>
  <si>
    <t>по заявке Заказчика в течение 5 календарных дней</t>
  </si>
  <si>
    <t>С изменениями от 17.01.2017 года №8</t>
  </si>
  <si>
    <t>С дополнениями от 26.01.2017 года №24</t>
  </si>
  <si>
    <t>Приказ от 30.12.2016 года №548</t>
  </si>
  <si>
    <t>52.21.24.000.000.00.0777.000000000000</t>
  </si>
  <si>
    <t>Услуги по организации въезда автотранспорта на первую линию аэропорта для высадки/посадки пассажиров</t>
  </si>
  <si>
    <t>Услуги по оценке бизнес-центра в г. Ташкент ул. А. Тимура, 99 а, общей площадью - 2105м2</t>
  </si>
  <si>
    <t>Услуги по оценке автотранспорта (легковой, грузовой, автобус) в количестве - 23 ед.</t>
  </si>
  <si>
    <t>Услуги по оценке ремонта помещений БЦ "Изумрудный квартал" блок Б, г.Астана, ул. Кунаева, 8 (помещения № каб. 42,43,57,58,59,60,61)</t>
  </si>
  <si>
    <t>Услуги по оценке ОК "Сункар", Акмолинская обл., п. Зеренда</t>
  </si>
  <si>
    <t>С изменениями и дополнениями от 03.02.2017 года №39</t>
  </si>
  <si>
    <t>40 У</t>
  </si>
  <si>
    <t xml:space="preserve">Услуги по аренде легковых автомобилей без водителя, не ранее 2011 г.в., объем двигателя  не менее 5660 куб.см. - 1 ед. </t>
  </si>
  <si>
    <t>февраль-декабрь</t>
  </si>
  <si>
    <t>41 У</t>
  </si>
  <si>
    <t>65.12.21.335.000.00.0777.000000000000</t>
  </si>
  <si>
    <t xml:space="preserve">  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</si>
  <si>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</si>
  <si>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365 календарных дней со дня заключения договора</t>
  </si>
  <si>
    <t>авансовый платеж - 100%</t>
  </si>
  <si>
    <t>42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</si>
  <si>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</si>
  <si>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</si>
  <si>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Услуги по обязательному  страхованию гражданско-правовой ответственности перевозчика перед пассажиром</t>
  </si>
  <si>
    <t>14</t>
  </si>
  <si>
    <t>34-1 У</t>
  </si>
  <si>
    <t>январь-декабрь</t>
  </si>
  <si>
    <t>С изменениями и дополнениями от 10.02.2017 года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</si>
</sst>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3"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2"/>
      <name val="Times New Roman"/>
      <family val="1"/>
      <charset val="204"/>
    </font>
    <font>
      <b/>
      <sz val="10"/>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rgb="FFFF0000"/>
        <bgColor indexed="64"/>
      </patternFill>
    </fill>
  </fills>
  <borders count="19">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17" fillId="2" borderId="1"/>
    <xf numFmtId="164" fontId="13" fillId="2" borderId="1" applyFont="0" applyFill="0" applyBorder="0" applyAlignment="0" applyProtection="0"/>
    <xf numFmtId="0" fontId="18" fillId="2" borderId="1"/>
    <xf numFmtId="0" fontId="13" fillId="2" borderId="1"/>
    <xf numFmtId="0" fontId="14" fillId="2" borderId="1"/>
  </cellStyleXfs>
  <cellXfs count="86">
    <xf numFmtId="0" fontId="0" fillId="0" borderId="0" xfId="0"/>
    <xf numFmtId="164" fontId="0" fillId="0" borderId="0" xfId="1" applyFont="1"/>
    <xf numFmtId="0" fontId="2" fillId="3" borderId="1"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3" fillId="3" borderId="1" xfId="0" applyNumberFormat="1" applyFont="1" applyFill="1" applyBorder="1" applyAlignment="1">
      <alignment horizontal="center" vertical="center"/>
    </xf>
    <xf numFmtId="0" fontId="5" fillId="3" borderId="0" xfId="0" applyFont="1" applyFill="1" applyAlignment="1">
      <alignment vertical="center"/>
    </xf>
    <xf numFmtId="0" fontId="4" fillId="3" borderId="6" xfId="0" applyNumberFormat="1" applyFont="1" applyFill="1" applyBorder="1" applyAlignment="1">
      <alignment horizontal="left" vertical="center"/>
    </xf>
    <xf numFmtId="0" fontId="5" fillId="3" borderId="7" xfId="0" applyNumberFormat="1" applyFont="1" applyFill="1" applyBorder="1" applyAlignment="1">
      <alignment horizontal="left" vertical="center"/>
    </xf>
    <xf numFmtId="0" fontId="5" fillId="3" borderId="8" xfId="0" applyNumberFormat="1" applyFont="1" applyFill="1" applyBorder="1" applyAlignment="1">
      <alignment horizontal="left" vertical="center"/>
    </xf>
    <xf numFmtId="0" fontId="3" fillId="3" borderId="1" xfId="0" applyNumberFormat="1" applyFont="1" applyFill="1" applyBorder="1" applyAlignment="1">
      <alignment vertical="center"/>
    </xf>
    <xf numFmtId="0" fontId="3" fillId="3" borderId="16"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8" xfId="0" applyNumberFormat="1" applyFont="1" applyFill="1" applyBorder="1" applyAlignment="1">
      <alignment horizontal="center" vertical="center" wrapText="1"/>
    </xf>
    <xf numFmtId="164" fontId="15" fillId="3" borderId="5" xfId="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0" fontId="6" fillId="3" borderId="10" xfId="0" applyNumberFormat="1" applyFont="1" applyFill="1" applyBorder="1" applyAlignment="1">
      <alignment horizontal="center" vertical="center" wrapText="1"/>
    </xf>
    <xf numFmtId="0" fontId="19" fillId="3" borderId="10" xfId="0" applyNumberFormat="1" applyFont="1" applyFill="1" applyBorder="1" applyAlignment="1">
      <alignment horizontal="center" vertical="center" wrapText="1"/>
    </xf>
    <xf numFmtId="0" fontId="3" fillId="3" borderId="3" xfId="0" applyNumberFormat="1" applyFont="1" applyFill="1" applyBorder="1" applyAlignment="1">
      <alignment vertical="center"/>
    </xf>
    <xf numFmtId="0" fontId="3" fillId="3" borderId="2" xfId="0" applyNumberFormat="1" applyFont="1" applyFill="1" applyBorder="1" applyAlignment="1">
      <alignment vertical="center"/>
    </xf>
    <xf numFmtId="0" fontId="2" fillId="3" borderId="2" xfId="0" applyNumberFormat="1" applyFont="1" applyFill="1" applyBorder="1" applyAlignment="1">
      <alignment vertical="center"/>
    </xf>
    <xf numFmtId="0" fontId="3" fillId="3" borderId="11" xfId="0" applyNumberFormat="1" applyFont="1" applyFill="1" applyBorder="1" applyAlignment="1">
      <alignment vertical="center"/>
    </xf>
    <xf numFmtId="0" fontId="2" fillId="3" borderId="4" xfId="0" applyNumberFormat="1" applyFont="1" applyFill="1" applyBorder="1" applyAlignment="1">
      <alignment vertical="center"/>
    </xf>
    <xf numFmtId="3" fontId="15" fillId="3" borderId="5" xfId="0" applyNumberFormat="1" applyFont="1" applyFill="1" applyBorder="1" applyAlignment="1">
      <alignment horizontal="center" vertical="center" wrapText="1"/>
    </xf>
    <xf numFmtId="3" fontId="15" fillId="3" borderId="1" xfId="0" applyNumberFormat="1" applyFont="1" applyFill="1" applyBorder="1" applyAlignment="1">
      <alignment horizontal="center" vertical="center" wrapText="1"/>
    </xf>
    <xf numFmtId="0" fontId="15" fillId="3" borderId="5" xfId="2" applyFont="1" applyFill="1" applyBorder="1" applyAlignment="1">
      <alignment horizontal="center" vertical="center"/>
    </xf>
    <xf numFmtId="9" fontId="15" fillId="3" borderId="5" xfId="2" applyNumberFormat="1" applyFont="1" applyFill="1" applyBorder="1" applyAlignment="1">
      <alignment horizontal="center" vertical="center" wrapText="1"/>
    </xf>
    <xf numFmtId="0" fontId="15" fillId="3" borderId="5" xfId="2" applyFont="1" applyFill="1" applyBorder="1" applyAlignment="1">
      <alignment horizontal="center" vertical="center" wrapText="1"/>
    </xf>
    <xf numFmtId="0" fontId="15" fillId="3" borderId="5" xfId="0" applyFont="1" applyFill="1" applyBorder="1" applyAlignment="1" applyProtection="1">
      <alignment horizontal="center" vertical="center" wrapText="1"/>
      <protection locked="0"/>
    </xf>
    <xf numFmtId="49" fontId="15" fillId="3" borderId="5" xfId="0" applyNumberFormat="1" applyFont="1" applyFill="1" applyBorder="1" applyAlignment="1" applyProtection="1">
      <alignment horizontal="center" vertical="center" wrapText="1"/>
      <protection locked="0"/>
    </xf>
    <xf numFmtId="1" fontId="15" fillId="3" borderId="5" xfId="0" applyNumberFormat="1" applyFont="1" applyFill="1" applyBorder="1" applyAlignment="1">
      <alignment horizontal="center" vertical="center"/>
    </xf>
    <xf numFmtId="9" fontId="15" fillId="3" borderId="5" xfId="2" applyNumberFormat="1" applyFont="1" applyFill="1" applyBorder="1" applyAlignment="1">
      <alignment horizontal="center" vertical="center"/>
    </xf>
    <xf numFmtId="0" fontId="15" fillId="3" borderId="5" xfId="0" applyFont="1" applyFill="1" applyBorder="1" applyAlignment="1">
      <alignment horizontal="center" vertical="center" wrapText="1"/>
    </xf>
    <xf numFmtId="49" fontId="15" fillId="3" borderId="5" xfId="2" applyNumberFormat="1" applyFont="1" applyFill="1" applyBorder="1" applyAlignment="1">
      <alignment horizontal="center" vertical="center"/>
    </xf>
    <xf numFmtId="0" fontId="15" fillId="3" borderId="1" xfId="2" applyFont="1" applyFill="1" applyBorder="1" applyAlignment="1">
      <alignment vertical="center"/>
    </xf>
    <xf numFmtId="0" fontId="3" fillId="3" borderId="12" xfId="0" applyNumberFormat="1" applyFont="1" applyFill="1" applyBorder="1" applyAlignment="1">
      <alignment vertical="center"/>
    </xf>
    <xf numFmtId="0" fontId="3" fillId="3" borderId="13" xfId="0" applyNumberFormat="1" applyFont="1" applyFill="1" applyBorder="1" applyAlignment="1">
      <alignment vertical="center"/>
    </xf>
    <xf numFmtId="0" fontId="3" fillId="3" borderId="14" xfId="0" applyNumberFormat="1" applyFont="1" applyFill="1" applyBorder="1" applyAlignment="1">
      <alignment vertical="center"/>
    </xf>
    <xf numFmtId="0" fontId="2" fillId="3" borderId="5" xfId="0" applyNumberFormat="1" applyFont="1" applyFill="1" applyBorder="1" applyAlignment="1">
      <alignment horizontal="center" vertical="center"/>
    </xf>
    <xf numFmtId="164" fontId="22" fillId="3" borderId="5" xfId="1"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5" xfId="0" applyNumberFormat="1" applyFont="1" applyFill="1" applyBorder="1" applyAlignment="1">
      <alignment vertical="center"/>
    </xf>
    <xf numFmtId="0" fontId="15" fillId="3" borderId="1" xfId="2" applyFont="1" applyFill="1" applyBorder="1" applyAlignment="1">
      <alignment horizontal="center" vertical="center"/>
    </xf>
    <xf numFmtId="0" fontId="15" fillId="3" borderId="5" xfId="0" applyNumberFormat="1" applyFont="1" applyFill="1" applyBorder="1" applyAlignment="1">
      <alignment horizontal="center" vertical="center" wrapText="1"/>
    </xf>
    <xf numFmtId="164" fontId="15" fillId="3" borderId="5" xfId="1" applyFont="1" applyFill="1" applyBorder="1" applyAlignment="1">
      <alignment horizontal="center" vertical="center"/>
    </xf>
    <xf numFmtId="49" fontId="15" fillId="3" borderId="5" xfId="2" applyNumberFormat="1" applyFont="1" applyFill="1" applyBorder="1" applyAlignment="1">
      <alignment horizontal="center" vertical="center" wrapText="1"/>
    </xf>
    <xf numFmtId="165" fontId="15" fillId="3" borderId="5" xfId="4" applyFont="1" applyFill="1" applyBorder="1" applyAlignment="1">
      <alignment horizontal="center" vertical="center"/>
    </xf>
    <xf numFmtId="0" fontId="21" fillId="3" borderId="5" xfId="10" applyFont="1" applyFill="1" applyBorder="1" applyAlignment="1">
      <alignment horizontal="center" vertical="center" wrapText="1"/>
    </xf>
    <xf numFmtId="165" fontId="22" fillId="3" borderId="5" xfId="4" applyFont="1" applyFill="1" applyBorder="1" applyAlignment="1">
      <alignment horizontal="center" vertical="center"/>
    </xf>
    <xf numFmtId="0" fontId="3" fillId="3" borderId="5"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2" fillId="3" borderId="15" xfId="0" applyNumberFormat="1" applyFont="1" applyFill="1" applyBorder="1" applyAlignment="1">
      <alignment vertical="center"/>
    </xf>
    <xf numFmtId="0" fontId="2" fillId="3" borderId="15" xfId="0" applyNumberFormat="1" applyFont="1" applyFill="1" applyBorder="1" applyAlignment="1">
      <alignment horizontal="center" vertical="center"/>
    </xf>
    <xf numFmtId="0" fontId="4" fillId="3" borderId="1" xfId="0" applyNumberFormat="1" applyFont="1" applyFill="1" applyBorder="1" applyAlignment="1">
      <alignment vertical="center"/>
    </xf>
    <xf numFmtId="0" fontId="7" fillId="3" borderId="1" xfId="0" applyNumberFormat="1" applyFont="1" applyFill="1" applyBorder="1" applyAlignment="1">
      <alignment vertical="center"/>
    </xf>
    <xf numFmtId="0" fontId="5" fillId="3" borderId="1" xfId="0" applyNumberFormat="1" applyFont="1" applyFill="1" applyBorder="1" applyAlignment="1">
      <alignment vertical="center"/>
    </xf>
    <xf numFmtId="0" fontId="8" fillId="3" borderId="1" xfId="0" applyNumberFormat="1" applyFont="1" applyFill="1" applyBorder="1" applyAlignment="1">
      <alignment vertical="center"/>
    </xf>
    <xf numFmtId="0" fontId="9" fillId="3" borderId="1" xfId="0" applyNumberFormat="1" applyFont="1" applyFill="1" applyBorder="1" applyAlignment="1">
      <alignment vertical="center"/>
    </xf>
    <xf numFmtId="0" fontId="20" fillId="3" borderId="1" xfId="0" applyNumberFormat="1" applyFont="1" applyFill="1" applyBorder="1" applyAlignment="1">
      <alignment vertical="center"/>
    </xf>
    <xf numFmtId="0" fontId="10"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xf>
    <xf numFmtId="0" fontId="4" fillId="3" borderId="1" xfId="0" applyNumberFormat="1" applyFont="1" applyFill="1" applyBorder="1" applyAlignment="1">
      <alignment horizontal="left" vertical="center"/>
    </xf>
    <xf numFmtId="0" fontId="4" fillId="3" borderId="1" xfId="0" applyNumberFormat="1" applyFont="1" applyFill="1" applyBorder="1" applyAlignment="1">
      <alignment vertical="center" wrapText="1"/>
    </xf>
    <xf numFmtId="0" fontId="5" fillId="3" borderId="0" xfId="0" applyFont="1" applyFill="1" applyAlignment="1">
      <alignment horizontal="center" vertical="center"/>
    </xf>
    <xf numFmtId="0" fontId="12" fillId="3" borderId="1" xfId="0" applyNumberFormat="1" applyFont="1" applyFill="1" applyBorder="1" applyAlignment="1">
      <alignment vertical="center"/>
    </xf>
    <xf numFmtId="0" fontId="11"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4" fillId="3" borderId="1" xfId="0" applyNumberFormat="1" applyFont="1" applyFill="1" applyBorder="1" applyAlignment="1">
      <alignment horizontal="justify" vertical="center" wrapText="1"/>
    </xf>
    <xf numFmtId="0" fontId="2" fillId="3" borderId="0" xfId="0" applyFont="1" applyFill="1" applyAlignment="1">
      <alignment vertical="center"/>
    </xf>
    <xf numFmtId="0" fontId="15" fillId="2" borderId="5" xfId="2" applyFont="1" applyFill="1" applyBorder="1" applyAlignment="1">
      <alignment horizontal="center" vertical="center" wrapText="1"/>
    </xf>
    <xf numFmtId="165" fontId="15" fillId="0" borderId="5" xfId="4" applyFont="1" applyFill="1" applyBorder="1" applyAlignment="1">
      <alignment horizontal="center" vertical="center"/>
    </xf>
    <xf numFmtId="9" fontId="15" fillId="2" borderId="5" xfId="2" applyNumberFormat="1" applyFont="1" applyFill="1" applyBorder="1" applyAlignment="1">
      <alignment horizontal="center" vertical="center"/>
    </xf>
    <xf numFmtId="3" fontId="15" fillId="0" borderId="1" xfId="0" applyNumberFormat="1" applyFont="1" applyFill="1" applyBorder="1" applyAlignment="1">
      <alignment horizontal="center" vertical="center" wrapText="1"/>
    </xf>
    <xf numFmtId="49" fontId="15" fillId="0" borderId="5" xfId="2" applyNumberFormat="1" applyFont="1" applyFill="1" applyBorder="1" applyAlignment="1">
      <alignment horizontal="center" vertical="center" wrapText="1"/>
    </xf>
    <xf numFmtId="3" fontId="15" fillId="4"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xf>
    <xf numFmtId="164" fontId="15" fillId="0" borderId="5" xfId="1" applyFont="1" applyFill="1" applyBorder="1" applyAlignment="1">
      <alignment horizontal="center" vertical="center" wrapText="1"/>
    </xf>
    <xf numFmtId="3" fontId="15"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center" wrapText="1"/>
    </xf>
    <xf numFmtId="164" fontId="15" fillId="4" borderId="5" xfId="1" applyFont="1" applyFill="1" applyBorder="1" applyAlignment="1">
      <alignment horizontal="center" vertical="center" wrapText="1"/>
    </xf>
    <xf numFmtId="0" fontId="15" fillId="0" borderId="5" xfId="0" applyFont="1" applyFill="1" applyBorder="1" applyAlignment="1" applyProtection="1">
      <alignment horizontal="center" vertical="center" wrapText="1"/>
      <protection locked="0"/>
    </xf>
    <xf numFmtId="0" fontId="15" fillId="0" borderId="5" xfId="0" applyFont="1" applyFill="1" applyBorder="1" applyAlignment="1">
      <alignment horizontal="center" vertical="center" wrapText="1"/>
    </xf>
    <xf numFmtId="0" fontId="3" fillId="3" borderId="1" xfId="0" applyNumberFormat="1" applyFont="1" applyFill="1" applyBorder="1" applyAlignment="1">
      <alignment horizontal="center" vertical="center"/>
    </xf>
    <xf numFmtId="0" fontId="2" fillId="3"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3" fillId="3" borderId="5"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Y137"/>
  <sheetViews>
    <sheetView tabSelected="1" zoomScale="70" zoomScaleNormal="70" zoomScaleSheetLayoutView="70" workbookViewId="0">
      <selection activeCell="T15" sqref="T15"/>
    </sheetView>
  </sheetViews>
  <sheetFormatPr defaultColWidth="9.140625" defaultRowHeight="15" outlineLevelRow="1" x14ac:dyDescent="0.25"/>
  <cols>
    <col min="1" max="1" width="6.42578125" style="2" customWidth="1"/>
    <col min="2" max="2" width="8.7109375" style="3" customWidth="1"/>
    <col min="3" max="3" width="14" style="3" customWidth="1"/>
    <col min="4" max="4" width="14.140625" style="3" customWidth="1"/>
    <col min="5" max="5" width="19.42578125" style="3" customWidth="1"/>
    <col min="6" max="6" width="28.140625" style="3" customWidth="1"/>
    <col min="7" max="7" width="34.42578125" style="3" customWidth="1"/>
    <col min="8" max="9" width="9" style="3" customWidth="1"/>
    <col min="10" max="10" width="11.85546875" style="3" customWidth="1"/>
    <col min="11" max="11" width="14.5703125" style="3" customWidth="1"/>
    <col min="12" max="12" width="14.140625" style="3" customWidth="1"/>
    <col min="13" max="13" width="18.7109375" style="3" customWidth="1"/>
    <col min="14" max="14" width="7.5703125" style="3" customWidth="1"/>
    <col min="15" max="15" width="17.7109375" style="3" customWidth="1"/>
    <col min="16" max="16" width="21.85546875" style="3" customWidth="1"/>
    <col min="17" max="17" width="7.7109375" style="3" customWidth="1"/>
    <col min="18" max="18" width="10.85546875" style="3" customWidth="1"/>
    <col min="19" max="19" width="15.5703125" style="3" customWidth="1"/>
    <col min="20" max="20" width="16.5703125" style="3" customWidth="1"/>
    <col min="21" max="21" width="20.140625" style="3" customWidth="1"/>
    <col min="22" max="22" width="20.7109375" style="3" customWidth="1"/>
    <col min="23" max="23" width="10.7109375" style="3" customWidth="1"/>
    <col min="24" max="24" width="9.5703125" style="3" customWidth="1"/>
    <col min="25" max="25" width="13.85546875" style="3" customWidth="1"/>
    <col min="26" max="16384" width="9.140625" style="5"/>
  </cols>
  <sheetData>
    <row r="1" spans="1:25" ht="15.75" thickBot="1" x14ac:dyDescent="0.3">
      <c r="V1" s="4"/>
      <c r="W1" s="4"/>
      <c r="X1" s="2"/>
    </row>
    <row r="2" spans="1:25" ht="16.5" thickBot="1" x14ac:dyDescent="0.3">
      <c r="C2" s="6" t="s">
        <v>0</v>
      </c>
      <c r="D2" s="7"/>
      <c r="E2" s="7"/>
      <c r="F2" s="7"/>
      <c r="G2" s="7"/>
      <c r="H2" s="7"/>
      <c r="I2" s="7"/>
      <c r="J2" s="7"/>
      <c r="K2" s="7"/>
      <c r="L2" s="7"/>
      <c r="M2" s="7"/>
      <c r="N2" s="7"/>
      <c r="O2" s="7"/>
      <c r="P2" s="8"/>
      <c r="V2" s="9"/>
      <c r="W2" s="9"/>
    </row>
    <row r="3" spans="1:25" x14ac:dyDescent="0.25">
      <c r="O3" s="9"/>
      <c r="V3" s="9"/>
      <c r="W3" s="9"/>
    </row>
    <row r="4" spans="1:25" s="68" customFormat="1" ht="12.75" x14ac:dyDescent="0.25">
      <c r="A4" s="2"/>
      <c r="B4" s="82" t="s">
        <v>183</v>
      </c>
      <c r="C4" s="82"/>
      <c r="D4" s="82"/>
      <c r="E4" s="82"/>
      <c r="F4" s="82"/>
      <c r="G4" s="82"/>
      <c r="H4" s="82"/>
      <c r="I4" s="82"/>
      <c r="J4" s="82"/>
      <c r="K4" s="82"/>
      <c r="L4" s="82"/>
      <c r="M4" s="82"/>
      <c r="N4" s="82"/>
      <c r="O4" s="82"/>
      <c r="P4" s="82"/>
      <c r="Q4" s="82"/>
      <c r="R4" s="82"/>
      <c r="S4" s="82"/>
      <c r="T4" s="82"/>
      <c r="U4" s="82"/>
      <c r="V4" s="82"/>
      <c r="W4" s="82"/>
      <c r="X4" s="82"/>
      <c r="Y4" s="82"/>
    </row>
    <row r="5" spans="1:25" s="68" customFormat="1" ht="12.75" x14ac:dyDescent="0.25">
      <c r="A5" s="2"/>
      <c r="B5" s="83"/>
      <c r="C5" s="83"/>
      <c r="D5" s="84" t="s">
        <v>1</v>
      </c>
      <c r="E5" s="84"/>
      <c r="F5" s="84"/>
      <c r="G5" s="84"/>
      <c r="H5" s="84"/>
      <c r="I5" s="84"/>
      <c r="J5" s="84"/>
      <c r="K5" s="84"/>
      <c r="L5" s="84"/>
      <c r="M5" s="84"/>
      <c r="N5" s="84"/>
      <c r="O5" s="84"/>
      <c r="P5" s="84"/>
      <c r="Q5" s="84"/>
      <c r="R5" s="84"/>
      <c r="S5" s="84"/>
      <c r="T5" s="84"/>
      <c r="U5" s="84"/>
      <c r="V5" s="84"/>
      <c r="W5" s="84"/>
      <c r="X5" s="84"/>
      <c r="Y5" s="3"/>
    </row>
    <row r="6" spans="1:25" s="68" customFormat="1" ht="12.75" x14ac:dyDescent="0.25">
      <c r="A6" s="2"/>
      <c r="B6" s="3"/>
      <c r="C6" s="3"/>
      <c r="D6" s="3"/>
      <c r="E6" s="3"/>
      <c r="F6" s="3"/>
      <c r="G6" s="3"/>
      <c r="H6" s="3"/>
      <c r="I6" s="3"/>
      <c r="J6" s="3"/>
      <c r="K6" s="3"/>
      <c r="L6" s="9"/>
      <c r="M6" s="9"/>
      <c r="N6" s="9"/>
      <c r="O6" s="9"/>
      <c r="P6" s="3"/>
      <c r="Q6" s="3"/>
      <c r="R6" s="9"/>
      <c r="S6" s="9"/>
      <c r="T6" s="85" t="s">
        <v>1218</v>
      </c>
      <c r="U6" s="85"/>
      <c r="V6" s="85"/>
      <c r="W6" s="85"/>
      <c r="X6" s="85"/>
      <c r="Y6" s="85"/>
    </row>
    <row r="7" spans="1:25" s="68" customFormat="1" ht="12.75" x14ac:dyDescent="0.25">
      <c r="A7" s="2"/>
      <c r="B7" s="3"/>
      <c r="C7" s="3"/>
      <c r="D7" s="3"/>
      <c r="E7" s="3"/>
      <c r="F7" s="3"/>
      <c r="G7" s="3"/>
      <c r="H7" s="3"/>
      <c r="I7" s="3"/>
      <c r="J7" s="3"/>
      <c r="K7" s="3"/>
      <c r="L7" s="9"/>
      <c r="M7" s="9"/>
      <c r="N7" s="9"/>
      <c r="O7" s="9"/>
      <c r="P7" s="3"/>
      <c r="Q7" s="3"/>
      <c r="R7" s="9"/>
      <c r="S7" s="9"/>
      <c r="T7" s="85" t="s">
        <v>1216</v>
      </c>
      <c r="U7" s="85"/>
      <c r="V7" s="85"/>
      <c r="W7" s="85"/>
      <c r="X7" s="85"/>
      <c r="Y7" s="85"/>
    </row>
    <row r="8" spans="1:25" s="68" customFormat="1" ht="12.75" x14ac:dyDescent="0.25">
      <c r="A8" s="2"/>
      <c r="B8" s="3"/>
      <c r="C8" s="3"/>
      <c r="D8" s="3"/>
      <c r="E8" s="3"/>
      <c r="F8" s="3"/>
      <c r="G8" s="3"/>
      <c r="H8" s="3"/>
      <c r="I8" s="3"/>
      <c r="J8" s="3"/>
      <c r="K8" s="3"/>
      <c r="L8" s="9"/>
      <c r="M8" s="9"/>
      <c r="N8" s="9"/>
      <c r="O8" s="9"/>
      <c r="P8" s="3"/>
      <c r="Q8" s="3"/>
      <c r="R8" s="9"/>
      <c r="S8" s="9"/>
      <c r="T8" s="85" t="s">
        <v>1217</v>
      </c>
      <c r="U8" s="85"/>
      <c r="V8" s="85"/>
      <c r="W8" s="85"/>
      <c r="X8" s="85"/>
      <c r="Y8" s="85"/>
    </row>
    <row r="9" spans="1:25" s="68" customFormat="1" ht="12.75" x14ac:dyDescent="0.25">
      <c r="A9" s="2"/>
      <c r="B9" s="3"/>
      <c r="C9" s="3"/>
      <c r="D9" s="3"/>
      <c r="E9" s="3"/>
      <c r="F9" s="3"/>
      <c r="G9" s="3"/>
      <c r="H9" s="3"/>
      <c r="I9" s="3"/>
      <c r="J9" s="3"/>
      <c r="K9" s="3"/>
      <c r="L9" s="9"/>
      <c r="M9" s="9"/>
      <c r="N9" s="9"/>
      <c r="O9" s="9"/>
      <c r="P9" s="3"/>
      <c r="Q9" s="3"/>
      <c r="R9" s="9"/>
      <c r="S9" s="9"/>
      <c r="T9" s="85" t="s">
        <v>1225</v>
      </c>
      <c r="U9" s="85"/>
      <c r="V9" s="85"/>
      <c r="W9" s="85"/>
      <c r="X9" s="85"/>
      <c r="Y9" s="85"/>
    </row>
    <row r="10" spans="1:25" s="68" customFormat="1" ht="12.75" x14ac:dyDescent="0.25">
      <c r="A10" s="2"/>
      <c r="B10" s="3"/>
      <c r="C10" s="3"/>
      <c r="D10" s="3"/>
      <c r="E10" s="3"/>
      <c r="F10" s="3"/>
      <c r="G10" s="3"/>
      <c r="H10" s="3"/>
      <c r="I10" s="3"/>
      <c r="J10" s="3"/>
      <c r="K10" s="3"/>
      <c r="L10" s="9"/>
      <c r="M10" s="9"/>
      <c r="N10" s="9"/>
      <c r="O10" s="9"/>
      <c r="P10" s="3"/>
      <c r="Q10" s="3"/>
      <c r="R10" s="9"/>
      <c r="S10" s="9"/>
      <c r="T10" s="85" t="s">
        <v>1242</v>
      </c>
      <c r="U10" s="85"/>
      <c r="V10" s="85"/>
      <c r="W10" s="85"/>
      <c r="X10" s="85"/>
      <c r="Y10" s="85"/>
    </row>
    <row r="11" spans="1:25" ht="15.75" thickBot="1" x14ac:dyDescent="0.3"/>
    <row r="12" spans="1:25" ht="90" thickBot="1" x14ac:dyDescent="0.3">
      <c r="B12" s="10" t="s">
        <v>2</v>
      </c>
      <c r="C12" s="10" t="s">
        <v>3</v>
      </c>
      <c r="D12" s="10" t="s">
        <v>4</v>
      </c>
      <c r="E12" s="10" t="s">
        <v>5</v>
      </c>
      <c r="F12" s="10" t="s">
        <v>6</v>
      </c>
      <c r="G12" s="10" t="s">
        <v>7</v>
      </c>
      <c r="H12" s="10" t="s">
        <v>8</v>
      </c>
      <c r="I12" s="10" t="s">
        <v>9</v>
      </c>
      <c r="J12" s="10" t="s">
        <v>10</v>
      </c>
      <c r="K12" s="10" t="s">
        <v>11</v>
      </c>
      <c r="L12" s="10" t="s">
        <v>12</v>
      </c>
      <c r="M12" s="10" t="s">
        <v>13</v>
      </c>
      <c r="N12" s="10" t="s">
        <v>14</v>
      </c>
      <c r="O12" s="10" t="s">
        <v>15</v>
      </c>
      <c r="P12" s="10" t="s">
        <v>16</v>
      </c>
      <c r="Q12" s="10" t="s">
        <v>17</v>
      </c>
      <c r="R12" s="10" t="s">
        <v>18</v>
      </c>
      <c r="S12" s="10" t="s">
        <v>19</v>
      </c>
      <c r="T12" s="10" t="s">
        <v>20</v>
      </c>
      <c r="U12" s="10" t="s">
        <v>21</v>
      </c>
      <c r="V12" s="10" t="s">
        <v>22</v>
      </c>
      <c r="W12" s="10" t="s">
        <v>23</v>
      </c>
      <c r="X12" s="11" t="s">
        <v>24</v>
      </c>
      <c r="Y12" s="12" t="s">
        <v>25</v>
      </c>
    </row>
    <row r="13" spans="1:25" ht="15.75" thickBot="1" x14ac:dyDescent="0.3">
      <c r="B13" s="14">
        <v>1</v>
      </c>
      <c r="C13" s="15">
        <v>2</v>
      </c>
      <c r="D13" s="15">
        <v>3</v>
      </c>
      <c r="E13" s="15">
        <v>4</v>
      </c>
      <c r="F13" s="15">
        <v>5</v>
      </c>
      <c r="G13" s="16">
        <v>6</v>
      </c>
      <c r="H13" s="15">
        <v>7</v>
      </c>
      <c r="I13" s="15">
        <v>8</v>
      </c>
      <c r="J13" s="15">
        <v>9</v>
      </c>
      <c r="K13" s="15">
        <v>10</v>
      </c>
      <c r="L13" s="15">
        <v>11</v>
      </c>
      <c r="M13" s="15">
        <v>12</v>
      </c>
      <c r="N13" s="15">
        <v>13</v>
      </c>
      <c r="O13" s="15">
        <v>14</v>
      </c>
      <c r="P13" s="15">
        <v>15</v>
      </c>
      <c r="Q13" s="15">
        <v>16</v>
      </c>
      <c r="R13" s="15">
        <v>17</v>
      </c>
      <c r="S13" s="15">
        <v>18</v>
      </c>
      <c r="T13" s="15">
        <v>19</v>
      </c>
      <c r="U13" s="15">
        <v>20</v>
      </c>
      <c r="V13" s="15">
        <v>21</v>
      </c>
      <c r="W13" s="15">
        <v>22</v>
      </c>
      <c r="X13" s="15">
        <v>23</v>
      </c>
      <c r="Y13" s="15">
        <v>24</v>
      </c>
    </row>
    <row r="14" spans="1:25" x14ac:dyDescent="0.25">
      <c r="A14" s="3"/>
      <c r="B14" s="17" t="s">
        <v>26</v>
      </c>
      <c r="C14" s="18"/>
      <c r="D14" s="18"/>
      <c r="E14" s="18"/>
      <c r="F14" s="18"/>
      <c r="G14" s="19"/>
      <c r="H14" s="18"/>
      <c r="I14" s="18"/>
      <c r="J14" s="18"/>
      <c r="K14" s="18"/>
      <c r="L14" s="18"/>
      <c r="M14" s="18"/>
      <c r="N14" s="18"/>
      <c r="O14" s="18"/>
      <c r="P14" s="18"/>
      <c r="Q14" s="18"/>
      <c r="R14" s="18"/>
      <c r="S14" s="18"/>
      <c r="T14" s="18"/>
      <c r="U14" s="18"/>
      <c r="V14" s="20"/>
      <c r="W14" s="20"/>
      <c r="X14" s="21"/>
      <c r="Y14" s="21"/>
    </row>
    <row r="15" spans="1:25" s="23" customFormat="1" ht="114.75" outlineLevel="1" x14ac:dyDescent="0.25">
      <c r="B15" s="24" t="s">
        <v>27</v>
      </c>
      <c r="C15" s="22" t="s">
        <v>79</v>
      </c>
      <c r="D15" s="22" t="s">
        <v>94</v>
      </c>
      <c r="E15" s="22" t="s">
        <v>80</v>
      </c>
      <c r="F15" s="22" t="s">
        <v>95</v>
      </c>
      <c r="G15" s="22" t="s">
        <v>191</v>
      </c>
      <c r="H15" s="24" t="s">
        <v>81</v>
      </c>
      <c r="I15" s="25">
        <v>0.5</v>
      </c>
      <c r="J15" s="26">
        <v>710000000</v>
      </c>
      <c r="K15" s="22" t="s">
        <v>82</v>
      </c>
      <c r="L15" s="24" t="s">
        <v>164</v>
      </c>
      <c r="M15" s="22" t="s">
        <v>96</v>
      </c>
      <c r="N15" s="27" t="s">
        <v>84</v>
      </c>
      <c r="O15" s="27" t="s">
        <v>1212</v>
      </c>
      <c r="P15" s="22" t="s">
        <v>91</v>
      </c>
      <c r="Q15" s="28">
        <v>112</v>
      </c>
      <c r="R15" s="27" t="s">
        <v>85</v>
      </c>
      <c r="S15" s="13">
        <v>16290</v>
      </c>
      <c r="T15" s="13">
        <v>151</v>
      </c>
      <c r="U15" s="13">
        <v>0</v>
      </c>
      <c r="V15" s="13">
        <f>U15*1.12</f>
        <v>0</v>
      </c>
      <c r="W15" s="24" t="s">
        <v>203</v>
      </c>
      <c r="X15" s="24">
        <v>2017</v>
      </c>
      <c r="Y15" s="26" t="s">
        <v>1208</v>
      </c>
    </row>
    <row r="16" spans="1:25" s="23" customFormat="1" ht="114.75" outlineLevel="1" x14ac:dyDescent="0.25">
      <c r="B16" s="24" t="s">
        <v>272</v>
      </c>
      <c r="C16" s="22" t="s">
        <v>79</v>
      </c>
      <c r="D16" s="22" t="s">
        <v>94</v>
      </c>
      <c r="E16" s="22" t="s">
        <v>80</v>
      </c>
      <c r="F16" s="22" t="s">
        <v>95</v>
      </c>
      <c r="G16" s="22" t="s">
        <v>191</v>
      </c>
      <c r="H16" s="24" t="s">
        <v>1189</v>
      </c>
      <c r="I16" s="25">
        <v>0.5</v>
      </c>
      <c r="J16" s="26">
        <v>710000000</v>
      </c>
      <c r="K16" s="22" t="s">
        <v>82</v>
      </c>
      <c r="L16" s="27" t="s">
        <v>1205</v>
      </c>
      <c r="M16" s="22" t="s">
        <v>96</v>
      </c>
      <c r="N16" s="27" t="s">
        <v>84</v>
      </c>
      <c r="O16" s="27" t="s">
        <v>1213</v>
      </c>
      <c r="P16" s="22" t="s">
        <v>91</v>
      </c>
      <c r="Q16" s="28">
        <v>112</v>
      </c>
      <c r="R16" s="27" t="s">
        <v>85</v>
      </c>
      <c r="S16" s="13">
        <v>15534</v>
      </c>
      <c r="T16" s="13">
        <v>151</v>
      </c>
      <c r="U16" s="13">
        <f>S16*T16</f>
        <v>2345634</v>
      </c>
      <c r="V16" s="13">
        <f t="shared" ref="V16:V32" si="0">U16*1.12</f>
        <v>2627110.08</v>
      </c>
      <c r="W16" s="24" t="s">
        <v>203</v>
      </c>
      <c r="X16" s="24">
        <v>2017</v>
      </c>
      <c r="Y16" s="26"/>
    </row>
    <row r="17" spans="1:25" s="23" customFormat="1" ht="76.5" outlineLevel="1" x14ac:dyDescent="0.25">
      <c r="B17" s="24" t="s">
        <v>28</v>
      </c>
      <c r="C17" s="22" t="s">
        <v>79</v>
      </c>
      <c r="D17" s="22" t="s">
        <v>192</v>
      </c>
      <c r="E17" s="22" t="s">
        <v>90</v>
      </c>
      <c r="F17" s="22" t="s">
        <v>193</v>
      </c>
      <c r="G17" s="22" t="s">
        <v>92</v>
      </c>
      <c r="H17" s="24" t="s">
        <v>81</v>
      </c>
      <c r="I17" s="25">
        <v>0.5</v>
      </c>
      <c r="J17" s="26">
        <v>710000000</v>
      </c>
      <c r="K17" s="22" t="s">
        <v>82</v>
      </c>
      <c r="L17" s="24" t="s">
        <v>164</v>
      </c>
      <c r="M17" s="22" t="s">
        <v>93</v>
      </c>
      <c r="N17" s="27" t="s">
        <v>84</v>
      </c>
      <c r="O17" s="27" t="s">
        <v>1212</v>
      </c>
      <c r="P17" s="22" t="s">
        <v>91</v>
      </c>
      <c r="Q17" s="28" t="s">
        <v>88</v>
      </c>
      <c r="R17" s="27" t="s">
        <v>89</v>
      </c>
      <c r="S17" s="13">
        <v>1300</v>
      </c>
      <c r="T17" s="13">
        <v>400</v>
      </c>
      <c r="U17" s="13">
        <v>0</v>
      </c>
      <c r="V17" s="13">
        <f t="shared" si="0"/>
        <v>0</v>
      </c>
      <c r="W17" s="24" t="s">
        <v>203</v>
      </c>
      <c r="X17" s="24">
        <v>2017</v>
      </c>
      <c r="Y17" s="26" t="s">
        <v>271</v>
      </c>
    </row>
    <row r="18" spans="1:25" s="23" customFormat="1" ht="76.5" outlineLevel="1" x14ac:dyDescent="0.25">
      <c r="B18" s="24" t="s">
        <v>29</v>
      </c>
      <c r="C18" s="22" t="s">
        <v>79</v>
      </c>
      <c r="D18" s="22" t="s">
        <v>188</v>
      </c>
      <c r="E18" s="22" t="s">
        <v>90</v>
      </c>
      <c r="F18" s="22" t="s">
        <v>189</v>
      </c>
      <c r="G18" s="22" t="s">
        <v>190</v>
      </c>
      <c r="H18" s="24" t="s">
        <v>81</v>
      </c>
      <c r="I18" s="25">
        <v>0.5</v>
      </c>
      <c r="J18" s="26">
        <v>710000000</v>
      </c>
      <c r="K18" s="22" t="s">
        <v>82</v>
      </c>
      <c r="L18" s="24" t="s">
        <v>164</v>
      </c>
      <c r="M18" s="22" t="s">
        <v>93</v>
      </c>
      <c r="N18" s="27" t="s">
        <v>84</v>
      </c>
      <c r="O18" s="27" t="s">
        <v>1212</v>
      </c>
      <c r="P18" s="22" t="s">
        <v>91</v>
      </c>
      <c r="Q18" s="28" t="s">
        <v>88</v>
      </c>
      <c r="R18" s="27" t="s">
        <v>89</v>
      </c>
      <c r="S18" s="13">
        <v>8000</v>
      </c>
      <c r="T18" s="13">
        <v>64</v>
      </c>
      <c r="U18" s="13">
        <v>0</v>
      </c>
      <c r="V18" s="13">
        <f t="shared" si="0"/>
        <v>0</v>
      </c>
      <c r="W18" s="24" t="s">
        <v>203</v>
      </c>
      <c r="X18" s="24">
        <v>2017</v>
      </c>
      <c r="Y18" s="26" t="s">
        <v>271</v>
      </c>
    </row>
    <row r="19" spans="1:25" s="33" customFormat="1" ht="38.25" outlineLevel="1" x14ac:dyDescent="0.25">
      <c r="A19" s="23"/>
      <c r="B19" s="24" t="s">
        <v>86</v>
      </c>
      <c r="C19" s="22" t="s">
        <v>79</v>
      </c>
      <c r="D19" s="22" t="s">
        <v>97</v>
      </c>
      <c r="E19" s="22" t="s">
        <v>98</v>
      </c>
      <c r="F19" s="22" t="s">
        <v>99</v>
      </c>
      <c r="G19" s="29"/>
      <c r="H19" s="24" t="s">
        <v>100</v>
      </c>
      <c r="I19" s="30">
        <v>1</v>
      </c>
      <c r="J19" s="26">
        <v>710000000</v>
      </c>
      <c r="K19" s="26" t="s">
        <v>82</v>
      </c>
      <c r="L19" s="24" t="s">
        <v>214</v>
      </c>
      <c r="M19" s="31" t="s">
        <v>101</v>
      </c>
      <c r="N19" s="27" t="s">
        <v>84</v>
      </c>
      <c r="O19" s="27" t="s">
        <v>184</v>
      </c>
      <c r="P19" s="27" t="s">
        <v>102</v>
      </c>
      <c r="Q19" s="32">
        <v>214</v>
      </c>
      <c r="R19" s="24" t="s">
        <v>103</v>
      </c>
      <c r="S19" s="13">
        <v>20348559.050000001</v>
      </c>
      <c r="T19" s="13">
        <v>16.16</v>
      </c>
      <c r="U19" s="13">
        <f t="shared" ref="U19:U20" si="1">S19*T19</f>
        <v>328832714.24800003</v>
      </c>
      <c r="V19" s="13">
        <f t="shared" si="0"/>
        <v>368292639.95776004</v>
      </c>
      <c r="W19" s="24"/>
      <c r="X19" s="24">
        <v>2017</v>
      </c>
      <c r="Y19" s="24"/>
    </row>
    <row r="20" spans="1:25" s="33" customFormat="1" ht="38.25" outlineLevel="1" x14ac:dyDescent="0.25">
      <c r="A20" s="23"/>
      <c r="B20" s="75" t="s">
        <v>87</v>
      </c>
      <c r="C20" s="22" t="s">
        <v>79</v>
      </c>
      <c r="D20" s="22" t="s">
        <v>105</v>
      </c>
      <c r="E20" s="22" t="s">
        <v>106</v>
      </c>
      <c r="F20" s="22" t="s">
        <v>107</v>
      </c>
      <c r="G20" s="29"/>
      <c r="H20" s="24" t="s">
        <v>100</v>
      </c>
      <c r="I20" s="30">
        <v>1</v>
      </c>
      <c r="J20" s="26">
        <v>710000000</v>
      </c>
      <c r="K20" s="26" t="s">
        <v>82</v>
      </c>
      <c r="L20" s="24" t="s">
        <v>214</v>
      </c>
      <c r="M20" s="31" t="s">
        <v>101</v>
      </c>
      <c r="N20" s="27" t="s">
        <v>84</v>
      </c>
      <c r="O20" s="27" t="s">
        <v>184</v>
      </c>
      <c r="P20" s="27" t="s">
        <v>102</v>
      </c>
      <c r="Q20" s="32">
        <v>233</v>
      </c>
      <c r="R20" s="24" t="s">
        <v>108</v>
      </c>
      <c r="S20" s="13">
        <v>18197.46</v>
      </c>
      <c r="T20" s="13">
        <v>3011.05</v>
      </c>
      <c r="U20" s="13">
        <f t="shared" si="1"/>
        <v>54793461.932999998</v>
      </c>
      <c r="V20" s="13">
        <f t="shared" si="0"/>
        <v>61368677.364960007</v>
      </c>
      <c r="W20" s="24"/>
      <c r="X20" s="24">
        <v>2017</v>
      </c>
      <c r="Y20" s="24"/>
    </row>
    <row r="21" spans="1:25" s="23" customFormat="1" ht="51" outlineLevel="1" x14ac:dyDescent="0.25">
      <c r="B21" s="24" t="s">
        <v>610</v>
      </c>
      <c r="C21" s="22" t="s">
        <v>79</v>
      </c>
      <c r="D21" s="22" t="s">
        <v>232</v>
      </c>
      <c r="E21" s="22" t="s">
        <v>229</v>
      </c>
      <c r="F21" s="22" t="s">
        <v>233</v>
      </c>
      <c r="G21" s="22" t="s">
        <v>231</v>
      </c>
      <c r="H21" s="24" t="s">
        <v>100</v>
      </c>
      <c r="I21" s="71" t="s">
        <v>252</v>
      </c>
      <c r="J21" s="26">
        <v>710000000</v>
      </c>
      <c r="K21" s="26" t="s">
        <v>82</v>
      </c>
      <c r="L21" s="24" t="s">
        <v>222</v>
      </c>
      <c r="M21" s="31" t="s">
        <v>101</v>
      </c>
      <c r="N21" s="27" t="s">
        <v>84</v>
      </c>
      <c r="O21" s="27" t="s">
        <v>184</v>
      </c>
      <c r="P21" s="77" t="s">
        <v>253</v>
      </c>
      <c r="Q21" s="28">
        <v>112</v>
      </c>
      <c r="R21" s="27" t="s">
        <v>85</v>
      </c>
      <c r="S21" s="13">
        <v>187780</v>
      </c>
      <c r="T21" s="13">
        <f>145.1/1.12</f>
        <v>129.55357142857142</v>
      </c>
      <c r="U21" s="13">
        <f t="shared" ref="U21:U26" si="2">S21*T21</f>
        <v>24327569.642857142</v>
      </c>
      <c r="V21" s="13">
        <f t="shared" si="0"/>
        <v>27246878</v>
      </c>
      <c r="W21" s="24"/>
      <c r="X21" s="24">
        <v>2017</v>
      </c>
      <c r="Y21" s="26"/>
    </row>
    <row r="22" spans="1:25" s="23" customFormat="1" ht="51" outlineLevel="1" x14ac:dyDescent="0.25">
      <c r="B22" s="24" t="s">
        <v>611</v>
      </c>
      <c r="C22" s="22" t="s">
        <v>79</v>
      </c>
      <c r="D22" s="22" t="s">
        <v>228</v>
      </c>
      <c r="E22" s="22" t="s">
        <v>229</v>
      </c>
      <c r="F22" s="22" t="s">
        <v>230</v>
      </c>
      <c r="G22" s="22" t="s">
        <v>231</v>
      </c>
      <c r="H22" s="24" t="s">
        <v>100</v>
      </c>
      <c r="I22" s="71" t="s">
        <v>252</v>
      </c>
      <c r="J22" s="26">
        <v>710000000</v>
      </c>
      <c r="K22" s="26" t="s">
        <v>82</v>
      </c>
      <c r="L22" s="24" t="s">
        <v>222</v>
      </c>
      <c r="M22" s="31" t="s">
        <v>101</v>
      </c>
      <c r="N22" s="27" t="s">
        <v>84</v>
      </c>
      <c r="O22" s="27" t="s">
        <v>184</v>
      </c>
      <c r="P22" s="77" t="s">
        <v>253</v>
      </c>
      <c r="Q22" s="28">
        <v>112</v>
      </c>
      <c r="R22" s="77" t="s">
        <v>85</v>
      </c>
      <c r="S22" s="13">
        <v>307460</v>
      </c>
      <c r="T22" s="13">
        <f>161.2/1.12</f>
        <v>143.92857142857142</v>
      </c>
      <c r="U22" s="13">
        <f t="shared" si="2"/>
        <v>44252278.571428567</v>
      </c>
      <c r="V22" s="13">
        <f t="shared" si="0"/>
        <v>49562552</v>
      </c>
      <c r="W22" s="24"/>
      <c r="X22" s="24">
        <v>2017</v>
      </c>
      <c r="Y22" s="26"/>
    </row>
    <row r="23" spans="1:25" s="23" customFormat="1" ht="51" outlineLevel="1" x14ac:dyDescent="0.25">
      <c r="B23" s="24" t="s">
        <v>612</v>
      </c>
      <c r="C23" s="22" t="s">
        <v>79</v>
      </c>
      <c r="D23" s="22" t="s">
        <v>232</v>
      </c>
      <c r="E23" s="22" t="s">
        <v>229</v>
      </c>
      <c r="F23" s="22" t="s">
        <v>233</v>
      </c>
      <c r="G23" s="22" t="s">
        <v>231</v>
      </c>
      <c r="H23" s="24" t="s">
        <v>100</v>
      </c>
      <c r="I23" s="71" t="s">
        <v>252</v>
      </c>
      <c r="J23" s="26">
        <v>710000000</v>
      </c>
      <c r="K23" s="26" t="s">
        <v>82</v>
      </c>
      <c r="L23" s="24" t="s">
        <v>222</v>
      </c>
      <c r="M23" s="31" t="s">
        <v>110</v>
      </c>
      <c r="N23" s="27" t="s">
        <v>84</v>
      </c>
      <c r="O23" s="27" t="s">
        <v>184</v>
      </c>
      <c r="P23" s="77" t="s">
        <v>253</v>
      </c>
      <c r="Q23" s="28">
        <v>112</v>
      </c>
      <c r="R23" s="77" t="s">
        <v>85</v>
      </c>
      <c r="S23" s="76">
        <v>8000</v>
      </c>
      <c r="T23" s="76">
        <f>145.1/1.12</f>
        <v>129.55357142857142</v>
      </c>
      <c r="U23" s="13">
        <f t="shared" si="2"/>
        <v>1036428.5714285714</v>
      </c>
      <c r="V23" s="13">
        <f t="shared" si="0"/>
        <v>1160800</v>
      </c>
      <c r="W23" s="24"/>
      <c r="X23" s="24">
        <v>2017</v>
      </c>
      <c r="Y23" s="26"/>
    </row>
    <row r="24" spans="1:25" s="23" customFormat="1" ht="51" outlineLevel="1" x14ac:dyDescent="0.25">
      <c r="B24" s="24" t="s">
        <v>613</v>
      </c>
      <c r="C24" s="22" t="s">
        <v>79</v>
      </c>
      <c r="D24" s="22" t="s">
        <v>232</v>
      </c>
      <c r="E24" s="22" t="s">
        <v>229</v>
      </c>
      <c r="F24" s="22" t="s">
        <v>233</v>
      </c>
      <c r="G24" s="22" t="s">
        <v>231</v>
      </c>
      <c r="H24" s="24" t="s">
        <v>100</v>
      </c>
      <c r="I24" s="71" t="s">
        <v>252</v>
      </c>
      <c r="J24" s="26">
        <v>710000000</v>
      </c>
      <c r="K24" s="26" t="s">
        <v>82</v>
      </c>
      <c r="L24" s="24" t="s">
        <v>222</v>
      </c>
      <c r="M24" s="31" t="s">
        <v>586</v>
      </c>
      <c r="N24" s="27" t="s">
        <v>84</v>
      </c>
      <c r="O24" s="27" t="s">
        <v>184</v>
      </c>
      <c r="P24" s="77" t="s">
        <v>253</v>
      </c>
      <c r="Q24" s="28">
        <v>112</v>
      </c>
      <c r="R24" s="77" t="s">
        <v>85</v>
      </c>
      <c r="S24" s="76">
        <v>4455</v>
      </c>
      <c r="T24" s="76">
        <f>137/1.12</f>
        <v>122.32142857142856</v>
      </c>
      <c r="U24" s="13">
        <f t="shared" si="2"/>
        <v>544941.9642857142</v>
      </c>
      <c r="V24" s="13">
        <f t="shared" si="0"/>
        <v>610335</v>
      </c>
      <c r="W24" s="24"/>
      <c r="X24" s="24">
        <v>2017</v>
      </c>
      <c r="Y24" s="26"/>
    </row>
    <row r="25" spans="1:25" s="23" customFormat="1" ht="51" outlineLevel="1" x14ac:dyDescent="0.25">
      <c r="B25" s="24" t="s">
        <v>614</v>
      </c>
      <c r="C25" s="22" t="s">
        <v>79</v>
      </c>
      <c r="D25" s="22" t="s">
        <v>228</v>
      </c>
      <c r="E25" s="22" t="s">
        <v>229</v>
      </c>
      <c r="F25" s="22" t="s">
        <v>230</v>
      </c>
      <c r="G25" s="22" t="s">
        <v>231</v>
      </c>
      <c r="H25" s="24" t="s">
        <v>100</v>
      </c>
      <c r="I25" s="71" t="s">
        <v>252</v>
      </c>
      <c r="J25" s="26">
        <v>710000000</v>
      </c>
      <c r="K25" s="26" t="s">
        <v>82</v>
      </c>
      <c r="L25" s="24" t="s">
        <v>222</v>
      </c>
      <c r="M25" s="31" t="s">
        <v>586</v>
      </c>
      <c r="N25" s="27" t="s">
        <v>84</v>
      </c>
      <c r="O25" s="27" t="s">
        <v>184</v>
      </c>
      <c r="P25" s="77" t="s">
        <v>253</v>
      </c>
      <c r="Q25" s="28">
        <v>112</v>
      </c>
      <c r="R25" s="77" t="s">
        <v>85</v>
      </c>
      <c r="S25" s="76">
        <v>920</v>
      </c>
      <c r="T25" s="76">
        <f>150/1.12</f>
        <v>133.92857142857142</v>
      </c>
      <c r="U25" s="13">
        <f t="shared" si="2"/>
        <v>123214.28571428571</v>
      </c>
      <c r="V25" s="13">
        <f t="shared" si="0"/>
        <v>138000</v>
      </c>
      <c r="W25" s="24"/>
      <c r="X25" s="24">
        <v>2017</v>
      </c>
      <c r="Y25" s="26"/>
    </row>
    <row r="26" spans="1:25" s="23" customFormat="1" ht="51" outlineLevel="1" x14ac:dyDescent="0.25">
      <c r="B26" s="24" t="s">
        <v>615</v>
      </c>
      <c r="C26" s="22" t="s">
        <v>79</v>
      </c>
      <c r="D26" s="22" t="s">
        <v>237</v>
      </c>
      <c r="E26" s="22" t="s">
        <v>235</v>
      </c>
      <c r="F26" s="22" t="s">
        <v>238</v>
      </c>
      <c r="G26" s="22" t="s">
        <v>231</v>
      </c>
      <c r="H26" s="24" t="s">
        <v>100</v>
      </c>
      <c r="I26" s="71" t="s">
        <v>252</v>
      </c>
      <c r="J26" s="26">
        <v>710000000</v>
      </c>
      <c r="K26" s="26" t="s">
        <v>82</v>
      </c>
      <c r="L26" s="24" t="s">
        <v>222</v>
      </c>
      <c r="M26" s="31" t="s">
        <v>101</v>
      </c>
      <c r="N26" s="27" t="s">
        <v>84</v>
      </c>
      <c r="O26" s="27" t="s">
        <v>184</v>
      </c>
      <c r="P26" s="77" t="s">
        <v>253</v>
      </c>
      <c r="Q26" s="28">
        <v>112</v>
      </c>
      <c r="R26" s="27" t="s">
        <v>85</v>
      </c>
      <c r="S26" s="13">
        <v>38536</v>
      </c>
      <c r="T26" s="13">
        <f>169.7/1.12</f>
        <v>151.51785714285711</v>
      </c>
      <c r="U26" s="13">
        <f t="shared" si="2"/>
        <v>5838892.1428571418</v>
      </c>
      <c r="V26" s="13">
        <f t="shared" si="0"/>
        <v>6539559.1999999993</v>
      </c>
      <c r="W26" s="24"/>
      <c r="X26" s="24">
        <v>2017</v>
      </c>
      <c r="Y26" s="26"/>
    </row>
    <row r="27" spans="1:25" s="23" customFormat="1" ht="51" outlineLevel="1" x14ac:dyDescent="0.25">
      <c r="B27" s="24" t="s">
        <v>616</v>
      </c>
      <c r="C27" s="22" t="s">
        <v>79</v>
      </c>
      <c r="D27" s="22" t="s">
        <v>234</v>
      </c>
      <c r="E27" s="22" t="s">
        <v>235</v>
      </c>
      <c r="F27" s="22" t="s">
        <v>236</v>
      </c>
      <c r="G27" s="22" t="s">
        <v>231</v>
      </c>
      <c r="H27" s="24" t="s">
        <v>100</v>
      </c>
      <c r="I27" s="71" t="s">
        <v>252</v>
      </c>
      <c r="J27" s="26">
        <v>710000000</v>
      </c>
      <c r="K27" s="26" t="s">
        <v>82</v>
      </c>
      <c r="L27" s="24" t="s">
        <v>222</v>
      </c>
      <c r="M27" s="31" t="s">
        <v>101</v>
      </c>
      <c r="N27" s="27" t="s">
        <v>84</v>
      </c>
      <c r="O27" s="27" t="s">
        <v>184</v>
      </c>
      <c r="P27" s="77" t="s">
        <v>253</v>
      </c>
      <c r="Q27" s="28">
        <v>112</v>
      </c>
      <c r="R27" s="27" t="s">
        <v>85</v>
      </c>
      <c r="S27" s="13">
        <v>97516</v>
      </c>
      <c r="T27" s="13">
        <f>139.8/1.12</f>
        <v>124.82142857142857</v>
      </c>
      <c r="U27" s="13">
        <f t="shared" ref="U27" si="3">S27*T27</f>
        <v>12172086.428571429</v>
      </c>
      <c r="V27" s="13">
        <f t="shared" si="0"/>
        <v>13632736.800000003</v>
      </c>
      <c r="W27" s="24"/>
      <c r="X27" s="24">
        <v>2017</v>
      </c>
      <c r="Y27" s="26"/>
    </row>
    <row r="28" spans="1:25" s="23" customFormat="1" ht="51" outlineLevel="1" x14ac:dyDescent="0.25">
      <c r="B28" s="24" t="s">
        <v>617</v>
      </c>
      <c r="C28" s="22" t="s">
        <v>79</v>
      </c>
      <c r="D28" s="22" t="s">
        <v>234</v>
      </c>
      <c r="E28" s="22" t="s">
        <v>235</v>
      </c>
      <c r="F28" s="22" t="s">
        <v>236</v>
      </c>
      <c r="G28" s="22" t="s">
        <v>257</v>
      </c>
      <c r="H28" s="24" t="s">
        <v>100</v>
      </c>
      <c r="I28" s="71" t="s">
        <v>252</v>
      </c>
      <c r="J28" s="26">
        <v>710000000</v>
      </c>
      <c r="K28" s="26" t="s">
        <v>82</v>
      </c>
      <c r="L28" s="24" t="s">
        <v>222</v>
      </c>
      <c r="M28" s="31" t="s">
        <v>101</v>
      </c>
      <c r="N28" s="27" t="s">
        <v>84</v>
      </c>
      <c r="O28" s="27" t="s">
        <v>184</v>
      </c>
      <c r="P28" s="77" t="s">
        <v>253</v>
      </c>
      <c r="Q28" s="28">
        <v>112</v>
      </c>
      <c r="R28" s="27" t="s">
        <v>85</v>
      </c>
      <c r="S28" s="13">
        <v>17000</v>
      </c>
      <c r="T28" s="76">
        <f>128/1.12</f>
        <v>114.28571428571428</v>
      </c>
      <c r="U28" s="13">
        <f t="shared" ref="U28" si="4">S28*T28</f>
        <v>1942857.1428571427</v>
      </c>
      <c r="V28" s="13">
        <f t="shared" si="0"/>
        <v>2176000</v>
      </c>
      <c r="W28" s="24"/>
      <c r="X28" s="24">
        <v>2017</v>
      </c>
      <c r="Y28" s="26"/>
    </row>
    <row r="29" spans="1:25" s="23" customFormat="1" ht="51" outlineLevel="1" x14ac:dyDescent="0.25">
      <c r="B29" s="24" t="s">
        <v>618</v>
      </c>
      <c r="C29" s="22" t="s">
        <v>79</v>
      </c>
      <c r="D29" s="22" t="s">
        <v>234</v>
      </c>
      <c r="E29" s="22" t="s">
        <v>235</v>
      </c>
      <c r="F29" s="22" t="s">
        <v>236</v>
      </c>
      <c r="G29" s="22" t="s">
        <v>257</v>
      </c>
      <c r="H29" s="24" t="s">
        <v>100</v>
      </c>
      <c r="I29" s="71" t="s">
        <v>252</v>
      </c>
      <c r="J29" s="26">
        <v>710000000</v>
      </c>
      <c r="K29" s="26" t="s">
        <v>82</v>
      </c>
      <c r="L29" s="24" t="s">
        <v>222</v>
      </c>
      <c r="M29" s="31" t="s">
        <v>586</v>
      </c>
      <c r="N29" s="27" t="s">
        <v>84</v>
      </c>
      <c r="O29" s="27" t="s">
        <v>184</v>
      </c>
      <c r="P29" s="77" t="s">
        <v>253</v>
      </c>
      <c r="Q29" s="28">
        <v>112</v>
      </c>
      <c r="R29" s="27" t="s">
        <v>85</v>
      </c>
      <c r="S29" s="13">
        <v>269262.84999999998</v>
      </c>
      <c r="T29" s="76">
        <f>128/1.12</f>
        <v>114.28571428571428</v>
      </c>
      <c r="U29" s="13">
        <f t="shared" ref="U29" si="5">S29*T29</f>
        <v>30772897.142857138</v>
      </c>
      <c r="V29" s="13">
        <f t="shared" si="0"/>
        <v>34465644.799999997</v>
      </c>
      <c r="W29" s="24"/>
      <c r="X29" s="24">
        <v>2017</v>
      </c>
      <c r="Y29" s="26"/>
    </row>
    <row r="30" spans="1:25" s="23" customFormat="1" ht="51" outlineLevel="1" x14ac:dyDescent="0.25">
      <c r="B30" s="24" t="s">
        <v>619</v>
      </c>
      <c r="C30" s="22" t="s">
        <v>79</v>
      </c>
      <c r="D30" s="22" t="s">
        <v>234</v>
      </c>
      <c r="E30" s="22" t="s">
        <v>235</v>
      </c>
      <c r="F30" s="22" t="s">
        <v>236</v>
      </c>
      <c r="G30" s="22" t="s">
        <v>231</v>
      </c>
      <c r="H30" s="24" t="s">
        <v>100</v>
      </c>
      <c r="I30" s="71" t="s">
        <v>252</v>
      </c>
      <c r="J30" s="26">
        <v>710000000</v>
      </c>
      <c r="K30" s="26" t="s">
        <v>82</v>
      </c>
      <c r="L30" s="24" t="s">
        <v>222</v>
      </c>
      <c r="M30" s="81" t="s">
        <v>586</v>
      </c>
      <c r="N30" s="27" t="s">
        <v>84</v>
      </c>
      <c r="O30" s="27" t="s">
        <v>184</v>
      </c>
      <c r="P30" s="77" t="s">
        <v>253</v>
      </c>
      <c r="Q30" s="28">
        <v>112</v>
      </c>
      <c r="R30" s="27" t="s">
        <v>85</v>
      </c>
      <c r="S30" s="13">
        <v>21417</v>
      </c>
      <c r="T30" s="76">
        <f>128/1.12</f>
        <v>114.28571428571428</v>
      </c>
      <c r="U30" s="13">
        <f t="shared" ref="U30" si="6">S30*T30</f>
        <v>2447657.1428571427</v>
      </c>
      <c r="V30" s="13">
        <f t="shared" si="0"/>
        <v>2741376</v>
      </c>
      <c r="W30" s="24"/>
      <c r="X30" s="24">
        <v>2017</v>
      </c>
      <c r="Y30" s="26"/>
    </row>
    <row r="31" spans="1:25" s="23" customFormat="1" ht="76.5" outlineLevel="1" x14ac:dyDescent="0.25">
      <c r="B31" s="24" t="s">
        <v>895</v>
      </c>
      <c r="C31" s="22" t="s">
        <v>79</v>
      </c>
      <c r="D31" s="77" t="s">
        <v>1197</v>
      </c>
      <c r="E31" s="77" t="s">
        <v>1198</v>
      </c>
      <c r="F31" s="77" t="s">
        <v>1199</v>
      </c>
      <c r="G31" s="77" t="s">
        <v>1206</v>
      </c>
      <c r="H31" s="75" t="s">
        <v>1189</v>
      </c>
      <c r="I31" s="25">
        <v>0</v>
      </c>
      <c r="J31" s="26">
        <v>710000000</v>
      </c>
      <c r="K31" s="26" t="s">
        <v>82</v>
      </c>
      <c r="L31" s="24" t="s">
        <v>83</v>
      </c>
      <c r="M31" s="31" t="s">
        <v>101</v>
      </c>
      <c r="N31" s="27" t="s">
        <v>84</v>
      </c>
      <c r="O31" s="27" t="s">
        <v>1211</v>
      </c>
      <c r="P31" s="22" t="s">
        <v>91</v>
      </c>
      <c r="Q31" s="28">
        <v>796</v>
      </c>
      <c r="R31" s="27" t="s">
        <v>249</v>
      </c>
      <c r="S31" s="13">
        <v>266</v>
      </c>
      <c r="T31" s="13">
        <v>8928.58</v>
      </c>
      <c r="U31" s="13">
        <f>S31*T31</f>
        <v>2375002.2799999998</v>
      </c>
      <c r="V31" s="13">
        <f t="shared" si="0"/>
        <v>2660002.5536000002</v>
      </c>
      <c r="W31" s="24"/>
      <c r="X31" s="24">
        <v>2017</v>
      </c>
      <c r="Y31" s="26"/>
    </row>
    <row r="32" spans="1:25" s="23" customFormat="1" ht="76.5" outlineLevel="1" x14ac:dyDescent="0.25">
      <c r="B32" s="24" t="s">
        <v>896</v>
      </c>
      <c r="C32" s="22" t="s">
        <v>79</v>
      </c>
      <c r="D32" s="77" t="s">
        <v>1197</v>
      </c>
      <c r="E32" s="77" t="s">
        <v>1198</v>
      </c>
      <c r="F32" s="77" t="s">
        <v>1199</v>
      </c>
      <c r="G32" s="77" t="s">
        <v>1207</v>
      </c>
      <c r="H32" s="75" t="s">
        <v>1189</v>
      </c>
      <c r="I32" s="25">
        <v>0</v>
      </c>
      <c r="J32" s="26">
        <v>710000000</v>
      </c>
      <c r="K32" s="26" t="s">
        <v>82</v>
      </c>
      <c r="L32" s="24" t="s">
        <v>83</v>
      </c>
      <c r="M32" s="31" t="s">
        <v>101</v>
      </c>
      <c r="N32" s="27" t="s">
        <v>84</v>
      </c>
      <c r="O32" s="27" t="s">
        <v>1211</v>
      </c>
      <c r="P32" s="22" t="s">
        <v>91</v>
      </c>
      <c r="Q32" s="28">
        <v>796</v>
      </c>
      <c r="R32" s="27" t="s">
        <v>249</v>
      </c>
      <c r="S32" s="13">
        <v>213</v>
      </c>
      <c r="T32" s="13">
        <v>26785.72</v>
      </c>
      <c r="U32" s="13">
        <f>S32*T32</f>
        <v>5705358.3600000003</v>
      </c>
      <c r="V32" s="13">
        <f t="shared" si="0"/>
        <v>6390001.3632000014</v>
      </c>
      <c r="W32" s="24"/>
      <c r="X32" s="24">
        <v>2017</v>
      </c>
      <c r="Y32" s="26"/>
    </row>
    <row r="33" spans="1:25" s="33" customFormat="1" ht="12.75" x14ac:dyDescent="0.25">
      <c r="A33" s="3"/>
      <c r="B33" s="34" t="s">
        <v>30</v>
      </c>
      <c r="C33" s="35"/>
      <c r="D33" s="36"/>
      <c r="E33" s="37"/>
      <c r="F33" s="37"/>
      <c r="G33" s="37"/>
      <c r="H33" s="37"/>
      <c r="I33" s="37"/>
      <c r="J33" s="26"/>
      <c r="K33" s="26"/>
      <c r="L33" s="26"/>
      <c r="M33" s="37"/>
      <c r="N33" s="37"/>
      <c r="O33" s="37"/>
      <c r="P33" s="37"/>
      <c r="Q33" s="37"/>
      <c r="R33" s="37"/>
      <c r="S33" s="37"/>
      <c r="T33" s="38"/>
      <c r="U33" s="38">
        <f>SUM(U15:U32)</f>
        <v>517510993.85671425</v>
      </c>
      <c r="V33" s="38">
        <f>SUM(V15:V32)</f>
        <v>579612313.11951995</v>
      </c>
      <c r="W33" s="39"/>
      <c r="X33" s="24"/>
      <c r="Y33" s="40"/>
    </row>
    <row r="34" spans="1:25" s="33" customFormat="1" ht="12.75" collapsed="1" x14ac:dyDescent="0.25">
      <c r="A34" s="3"/>
      <c r="B34" s="17" t="s">
        <v>31</v>
      </c>
      <c r="C34" s="18"/>
      <c r="D34" s="18"/>
      <c r="E34" s="18"/>
      <c r="F34" s="18"/>
      <c r="G34" s="19"/>
      <c r="H34" s="18"/>
      <c r="I34" s="18"/>
      <c r="J34" s="26"/>
      <c r="K34" s="26"/>
      <c r="L34" s="26"/>
      <c r="M34" s="18"/>
      <c r="N34" s="18"/>
      <c r="O34" s="18"/>
      <c r="P34" s="18"/>
      <c r="Q34" s="18"/>
      <c r="R34" s="18"/>
      <c r="S34" s="18"/>
      <c r="T34" s="18"/>
      <c r="U34" s="18"/>
      <c r="V34" s="20"/>
      <c r="W34" s="20"/>
      <c r="X34" s="24"/>
      <c r="Y34" s="21"/>
    </row>
    <row r="35" spans="1:25" hidden="1" outlineLevel="1" x14ac:dyDescent="0.25">
      <c r="A35" s="23"/>
      <c r="B35" s="24"/>
      <c r="C35" s="22"/>
      <c r="D35" s="26"/>
      <c r="E35" s="26"/>
      <c r="F35" s="26"/>
      <c r="G35" s="26"/>
      <c r="H35" s="26"/>
      <c r="I35" s="30"/>
      <c r="J35" s="26"/>
      <c r="K35" s="26"/>
      <c r="L35" s="26"/>
      <c r="M35" s="26"/>
      <c r="N35" s="24"/>
      <c r="O35" s="26"/>
      <c r="P35" s="26"/>
      <c r="Q35" s="24"/>
      <c r="R35" s="26"/>
      <c r="S35" s="43"/>
      <c r="T35" s="43"/>
      <c r="U35" s="70"/>
      <c r="V35" s="45"/>
      <c r="W35" s="24"/>
      <c r="X35" s="24"/>
      <c r="Y35" s="44"/>
    </row>
    <row r="36" spans="1:25" s="41" customFormat="1" ht="12.75" x14ac:dyDescent="0.25">
      <c r="A36" s="3"/>
      <c r="B36" s="34" t="s">
        <v>32</v>
      </c>
      <c r="C36" s="35"/>
      <c r="D36" s="36"/>
      <c r="E36" s="37"/>
      <c r="F36" s="37"/>
      <c r="G36" s="37"/>
      <c r="H36" s="37"/>
      <c r="I36" s="37"/>
      <c r="J36" s="37"/>
      <c r="K36" s="37"/>
      <c r="L36" s="26"/>
      <c r="M36" s="37"/>
      <c r="N36" s="37"/>
      <c r="O36" s="37"/>
      <c r="P36" s="37"/>
      <c r="Q36" s="37"/>
      <c r="R36" s="37"/>
      <c r="S36" s="37"/>
      <c r="T36" s="47"/>
      <c r="U36" s="47">
        <f>SUM(U35:U35)</f>
        <v>0</v>
      </c>
      <c r="V36" s="47">
        <f>SUM(V35:V35)</f>
        <v>0</v>
      </c>
      <c r="W36" s="39"/>
      <c r="X36" s="40"/>
      <c r="Y36" s="40"/>
    </row>
    <row r="37" spans="1:25" s="41" customFormat="1" ht="12.75" x14ac:dyDescent="0.25">
      <c r="A37" s="3"/>
      <c r="B37" s="17" t="s">
        <v>33</v>
      </c>
      <c r="C37" s="18"/>
      <c r="D37" s="18"/>
      <c r="E37" s="18"/>
      <c r="F37" s="18"/>
      <c r="G37" s="19"/>
      <c r="H37" s="18"/>
      <c r="I37" s="18"/>
      <c r="J37" s="18"/>
      <c r="K37" s="18"/>
      <c r="L37" s="26"/>
      <c r="M37" s="18"/>
      <c r="N37" s="18"/>
      <c r="O37" s="18"/>
      <c r="P37" s="18"/>
      <c r="Q37" s="18"/>
      <c r="R37" s="18"/>
      <c r="S37" s="18"/>
      <c r="T37" s="18"/>
      <c r="U37" s="18"/>
      <c r="V37" s="20"/>
      <c r="W37" s="20"/>
      <c r="X37" s="21"/>
      <c r="Y37" s="21"/>
    </row>
    <row r="38" spans="1:25" s="41" customFormat="1" ht="51" x14ac:dyDescent="0.25">
      <c r="A38" s="23"/>
      <c r="B38" s="24" t="s">
        <v>34</v>
      </c>
      <c r="C38" s="26" t="s">
        <v>79</v>
      </c>
      <c r="D38" s="26" t="s">
        <v>120</v>
      </c>
      <c r="E38" s="26" t="s">
        <v>121</v>
      </c>
      <c r="F38" s="26" t="s">
        <v>121</v>
      </c>
      <c r="G38" s="26" t="s">
        <v>276</v>
      </c>
      <c r="H38" s="26" t="s">
        <v>81</v>
      </c>
      <c r="I38" s="30">
        <v>1</v>
      </c>
      <c r="J38" s="42">
        <v>710000000</v>
      </c>
      <c r="K38" s="26" t="s">
        <v>82</v>
      </c>
      <c r="L38" s="26" t="s">
        <v>164</v>
      </c>
      <c r="M38" s="26" t="s">
        <v>109</v>
      </c>
      <c r="N38" s="24"/>
      <c r="O38" s="26" t="s">
        <v>184</v>
      </c>
      <c r="P38" s="26" t="s">
        <v>112</v>
      </c>
      <c r="Q38" s="24"/>
      <c r="R38" s="26"/>
      <c r="S38" s="45"/>
      <c r="T38" s="45"/>
      <c r="U38" s="45">
        <v>0</v>
      </c>
      <c r="V38" s="45">
        <f t="shared" ref="V38:V86" si="7">U38*1.12</f>
        <v>0</v>
      </c>
      <c r="W38" s="45"/>
      <c r="X38" s="24">
        <v>2017</v>
      </c>
      <c r="Y38" s="73" t="s">
        <v>1201</v>
      </c>
    </row>
    <row r="39" spans="1:25" s="41" customFormat="1" ht="51" x14ac:dyDescent="0.25">
      <c r="A39" s="23"/>
      <c r="B39" s="24" t="s">
        <v>273</v>
      </c>
      <c r="C39" s="26" t="s">
        <v>79</v>
      </c>
      <c r="D39" s="26" t="s">
        <v>120</v>
      </c>
      <c r="E39" s="26" t="s">
        <v>121</v>
      </c>
      <c r="F39" s="26" t="s">
        <v>121</v>
      </c>
      <c r="G39" s="26" t="s">
        <v>276</v>
      </c>
      <c r="H39" s="78" t="s">
        <v>1189</v>
      </c>
      <c r="I39" s="30">
        <v>1</v>
      </c>
      <c r="J39" s="42">
        <v>710000000</v>
      </c>
      <c r="K39" s="26" t="s">
        <v>82</v>
      </c>
      <c r="L39" s="26" t="s">
        <v>1205</v>
      </c>
      <c r="M39" s="26" t="s">
        <v>109</v>
      </c>
      <c r="N39" s="24"/>
      <c r="O39" s="26" t="s">
        <v>184</v>
      </c>
      <c r="P39" s="26" t="s">
        <v>112</v>
      </c>
      <c r="Q39" s="24"/>
      <c r="R39" s="26"/>
      <c r="S39" s="45"/>
      <c r="T39" s="45"/>
      <c r="U39" s="45">
        <v>729600</v>
      </c>
      <c r="V39" s="45">
        <f t="shared" si="7"/>
        <v>817152.00000000012</v>
      </c>
      <c r="W39" s="45"/>
      <c r="X39" s="24">
        <v>2017</v>
      </c>
      <c r="Y39" s="73"/>
    </row>
    <row r="40" spans="1:25" s="41" customFormat="1" ht="51" x14ac:dyDescent="0.25">
      <c r="A40" s="23"/>
      <c r="B40" s="24" t="s">
        <v>185</v>
      </c>
      <c r="C40" s="26" t="s">
        <v>79</v>
      </c>
      <c r="D40" s="26" t="s">
        <v>120</v>
      </c>
      <c r="E40" s="26" t="s">
        <v>121</v>
      </c>
      <c r="F40" s="26" t="s">
        <v>121</v>
      </c>
      <c r="G40" s="26" t="s">
        <v>277</v>
      </c>
      <c r="H40" s="78" t="s">
        <v>81</v>
      </c>
      <c r="I40" s="30">
        <v>1</v>
      </c>
      <c r="J40" s="42">
        <v>710000000</v>
      </c>
      <c r="K40" s="26" t="s">
        <v>82</v>
      </c>
      <c r="L40" s="26" t="s">
        <v>164</v>
      </c>
      <c r="M40" s="31" t="s">
        <v>104</v>
      </c>
      <c r="N40" s="24"/>
      <c r="O40" s="26" t="s">
        <v>184</v>
      </c>
      <c r="P40" s="26" t="s">
        <v>112</v>
      </c>
      <c r="Q40" s="24"/>
      <c r="R40" s="26"/>
      <c r="S40" s="45"/>
      <c r="T40" s="45"/>
      <c r="U40" s="45">
        <v>0</v>
      </c>
      <c r="V40" s="45">
        <f t="shared" si="7"/>
        <v>0</v>
      </c>
      <c r="W40" s="45"/>
      <c r="X40" s="24">
        <v>2017</v>
      </c>
      <c r="Y40" s="73" t="s">
        <v>1202</v>
      </c>
    </row>
    <row r="41" spans="1:25" s="41" customFormat="1" ht="51" x14ac:dyDescent="0.25">
      <c r="A41" s="23"/>
      <c r="B41" s="24" t="s">
        <v>274</v>
      </c>
      <c r="C41" s="26" t="s">
        <v>79</v>
      </c>
      <c r="D41" s="26" t="s">
        <v>120</v>
      </c>
      <c r="E41" s="26" t="s">
        <v>121</v>
      </c>
      <c r="F41" s="26" t="s">
        <v>121</v>
      </c>
      <c r="G41" s="26" t="s">
        <v>277</v>
      </c>
      <c r="H41" s="78" t="s">
        <v>1189</v>
      </c>
      <c r="I41" s="30">
        <v>1</v>
      </c>
      <c r="J41" s="42">
        <v>710000000</v>
      </c>
      <c r="K41" s="26" t="s">
        <v>82</v>
      </c>
      <c r="L41" s="26" t="s">
        <v>1205</v>
      </c>
      <c r="M41" s="31" t="s">
        <v>104</v>
      </c>
      <c r="N41" s="24"/>
      <c r="O41" s="26" t="s">
        <v>184</v>
      </c>
      <c r="P41" s="26" t="s">
        <v>112</v>
      </c>
      <c r="Q41" s="24"/>
      <c r="R41" s="26"/>
      <c r="S41" s="45"/>
      <c r="T41" s="45"/>
      <c r="U41" s="45">
        <v>870480</v>
      </c>
      <c r="V41" s="45">
        <f t="shared" si="7"/>
        <v>974937.60000000009</v>
      </c>
      <c r="W41" s="45"/>
      <c r="X41" s="24">
        <v>2017</v>
      </c>
      <c r="Y41" s="73"/>
    </row>
    <row r="42" spans="1:25" s="41" customFormat="1" ht="51" x14ac:dyDescent="0.25">
      <c r="A42" s="23"/>
      <c r="B42" s="24" t="s">
        <v>35</v>
      </c>
      <c r="C42" s="22" t="s">
        <v>79</v>
      </c>
      <c r="D42" s="26" t="s">
        <v>120</v>
      </c>
      <c r="E42" s="26" t="s">
        <v>121</v>
      </c>
      <c r="F42" s="26" t="s">
        <v>121</v>
      </c>
      <c r="G42" s="26" t="s">
        <v>278</v>
      </c>
      <c r="H42" s="78" t="s">
        <v>81</v>
      </c>
      <c r="I42" s="30">
        <v>1</v>
      </c>
      <c r="J42" s="42">
        <v>710000000</v>
      </c>
      <c r="K42" s="26" t="s">
        <v>82</v>
      </c>
      <c r="L42" s="26" t="s">
        <v>164</v>
      </c>
      <c r="M42" s="31" t="s">
        <v>111</v>
      </c>
      <c r="N42" s="24"/>
      <c r="O42" s="26" t="s">
        <v>184</v>
      </c>
      <c r="P42" s="26" t="s">
        <v>112</v>
      </c>
      <c r="Q42" s="24"/>
      <c r="R42" s="26"/>
      <c r="S42" s="45"/>
      <c r="T42" s="45"/>
      <c r="U42" s="45">
        <v>0</v>
      </c>
      <c r="V42" s="45">
        <f t="shared" si="7"/>
        <v>0</v>
      </c>
      <c r="W42" s="45"/>
      <c r="X42" s="24">
        <v>2017</v>
      </c>
      <c r="Y42" s="73" t="s">
        <v>1203</v>
      </c>
    </row>
    <row r="43" spans="1:25" s="41" customFormat="1" ht="63.75" x14ac:dyDescent="0.25">
      <c r="A43" s="23"/>
      <c r="B43" s="24" t="s">
        <v>275</v>
      </c>
      <c r="C43" s="22" t="s">
        <v>79</v>
      </c>
      <c r="D43" s="26" t="s">
        <v>120</v>
      </c>
      <c r="E43" s="26" t="s">
        <v>121</v>
      </c>
      <c r="F43" s="26" t="s">
        <v>121</v>
      </c>
      <c r="G43" s="26" t="s">
        <v>279</v>
      </c>
      <c r="H43" s="78" t="s">
        <v>1189</v>
      </c>
      <c r="I43" s="30">
        <v>1</v>
      </c>
      <c r="J43" s="42">
        <v>710000000</v>
      </c>
      <c r="K43" s="26" t="s">
        <v>82</v>
      </c>
      <c r="L43" s="26" t="s">
        <v>1205</v>
      </c>
      <c r="M43" s="31" t="s">
        <v>111</v>
      </c>
      <c r="N43" s="24"/>
      <c r="O43" s="26" t="s">
        <v>184</v>
      </c>
      <c r="P43" s="26" t="s">
        <v>112</v>
      </c>
      <c r="Q43" s="24"/>
      <c r="R43" s="26"/>
      <c r="S43" s="45"/>
      <c r="T43" s="45"/>
      <c r="U43" s="45">
        <v>315000</v>
      </c>
      <c r="V43" s="45">
        <f t="shared" si="7"/>
        <v>352800.00000000006</v>
      </c>
      <c r="W43" s="45"/>
      <c r="X43" s="24">
        <v>2017</v>
      </c>
      <c r="Y43" s="73"/>
    </row>
    <row r="44" spans="1:25" s="41" customFormat="1" ht="51" x14ac:dyDescent="0.25">
      <c r="A44" s="23"/>
      <c r="B44" s="24" t="s">
        <v>113</v>
      </c>
      <c r="C44" s="26" t="s">
        <v>79</v>
      </c>
      <c r="D44" s="26" t="s">
        <v>128</v>
      </c>
      <c r="E44" s="26" t="s">
        <v>129</v>
      </c>
      <c r="F44" s="26" t="s">
        <v>129</v>
      </c>
      <c r="G44" s="26" t="s">
        <v>196</v>
      </c>
      <c r="H44" s="26" t="s">
        <v>81</v>
      </c>
      <c r="I44" s="30">
        <v>1</v>
      </c>
      <c r="J44" s="42">
        <v>710000000</v>
      </c>
      <c r="K44" s="26" t="s">
        <v>82</v>
      </c>
      <c r="L44" s="26" t="s">
        <v>164</v>
      </c>
      <c r="M44" s="26" t="s">
        <v>101</v>
      </c>
      <c r="N44" s="24"/>
      <c r="O44" s="26" t="s">
        <v>202</v>
      </c>
      <c r="P44" s="26" t="s">
        <v>112</v>
      </c>
      <c r="Q44" s="24"/>
      <c r="R44" s="26"/>
      <c r="S44" s="45"/>
      <c r="T44" s="45"/>
      <c r="U44" s="45">
        <v>15600000</v>
      </c>
      <c r="V44" s="45">
        <f t="shared" si="7"/>
        <v>17472000</v>
      </c>
      <c r="W44" s="24"/>
      <c r="X44" s="24">
        <v>2017</v>
      </c>
      <c r="Y44" s="44"/>
    </row>
    <row r="45" spans="1:25" s="41" customFormat="1" ht="51" x14ac:dyDescent="0.25">
      <c r="A45" s="23"/>
      <c r="B45" s="24" t="s">
        <v>114</v>
      </c>
      <c r="C45" s="26" t="s">
        <v>79</v>
      </c>
      <c r="D45" s="26" t="s">
        <v>128</v>
      </c>
      <c r="E45" s="26" t="s">
        <v>129</v>
      </c>
      <c r="F45" s="26" t="s">
        <v>129</v>
      </c>
      <c r="G45" s="26" t="s">
        <v>197</v>
      </c>
      <c r="H45" s="26" t="s">
        <v>81</v>
      </c>
      <c r="I45" s="30">
        <v>1</v>
      </c>
      <c r="J45" s="42">
        <v>710000000</v>
      </c>
      <c r="K45" s="26" t="s">
        <v>82</v>
      </c>
      <c r="L45" s="26" t="s">
        <v>164</v>
      </c>
      <c r="M45" s="26" t="s">
        <v>101</v>
      </c>
      <c r="N45" s="24"/>
      <c r="O45" s="26" t="s">
        <v>202</v>
      </c>
      <c r="P45" s="26" t="s">
        <v>112</v>
      </c>
      <c r="Q45" s="24"/>
      <c r="R45" s="26"/>
      <c r="S45" s="45"/>
      <c r="T45" s="45"/>
      <c r="U45" s="45">
        <v>52800000</v>
      </c>
      <c r="V45" s="45">
        <f t="shared" si="7"/>
        <v>59136000.000000007</v>
      </c>
      <c r="W45" s="45"/>
      <c r="X45" s="24">
        <v>2017</v>
      </c>
      <c r="Y45" s="44"/>
    </row>
    <row r="46" spans="1:25" s="41" customFormat="1" ht="51" x14ac:dyDescent="0.25">
      <c r="A46" s="23"/>
      <c r="B46" s="24" t="s">
        <v>115</v>
      </c>
      <c r="C46" s="26" t="s">
        <v>79</v>
      </c>
      <c r="D46" s="26" t="s">
        <v>128</v>
      </c>
      <c r="E46" s="26" t="s">
        <v>129</v>
      </c>
      <c r="F46" s="26" t="s">
        <v>129</v>
      </c>
      <c r="G46" s="26" t="s">
        <v>198</v>
      </c>
      <c r="H46" s="26" t="s">
        <v>81</v>
      </c>
      <c r="I46" s="30">
        <v>1</v>
      </c>
      <c r="J46" s="42">
        <v>710000000</v>
      </c>
      <c r="K46" s="26" t="s">
        <v>82</v>
      </c>
      <c r="L46" s="26" t="s">
        <v>164</v>
      </c>
      <c r="M46" s="26" t="s">
        <v>101</v>
      </c>
      <c r="N46" s="24"/>
      <c r="O46" s="26" t="s">
        <v>202</v>
      </c>
      <c r="P46" s="26" t="s">
        <v>112</v>
      </c>
      <c r="Q46" s="24"/>
      <c r="R46" s="26"/>
      <c r="S46" s="45"/>
      <c r="T46" s="45"/>
      <c r="U46" s="45">
        <v>41160000</v>
      </c>
      <c r="V46" s="45">
        <f t="shared" si="7"/>
        <v>46099200.000000007</v>
      </c>
      <c r="W46" s="24"/>
      <c r="X46" s="24">
        <v>2017</v>
      </c>
      <c r="Y46" s="44"/>
    </row>
    <row r="47" spans="1:25" s="41" customFormat="1" ht="51" x14ac:dyDescent="0.25">
      <c r="A47" s="23"/>
      <c r="B47" s="24" t="s">
        <v>116</v>
      </c>
      <c r="C47" s="26" t="s">
        <v>79</v>
      </c>
      <c r="D47" s="26" t="s">
        <v>138</v>
      </c>
      <c r="E47" s="26" t="s">
        <v>139</v>
      </c>
      <c r="F47" s="26" t="s">
        <v>139</v>
      </c>
      <c r="G47" s="26" t="s">
        <v>199</v>
      </c>
      <c r="H47" s="26" t="s">
        <v>81</v>
      </c>
      <c r="I47" s="30">
        <v>1</v>
      </c>
      <c r="J47" s="42">
        <v>710000000</v>
      </c>
      <c r="K47" s="26" t="s">
        <v>82</v>
      </c>
      <c r="L47" s="26" t="s">
        <v>164</v>
      </c>
      <c r="M47" s="26" t="s">
        <v>101</v>
      </c>
      <c r="N47" s="24"/>
      <c r="O47" s="26" t="s">
        <v>202</v>
      </c>
      <c r="P47" s="26" t="s">
        <v>112</v>
      </c>
      <c r="Q47" s="24"/>
      <c r="R47" s="26"/>
      <c r="S47" s="45"/>
      <c r="T47" s="45"/>
      <c r="U47" s="45">
        <v>0</v>
      </c>
      <c r="V47" s="45">
        <f t="shared" si="7"/>
        <v>0</v>
      </c>
      <c r="W47" s="24"/>
      <c r="X47" s="24">
        <v>2017</v>
      </c>
      <c r="Y47" s="44" t="s">
        <v>226</v>
      </c>
    </row>
    <row r="48" spans="1:25" s="41" customFormat="1" ht="51" x14ac:dyDescent="0.25">
      <c r="A48" s="23"/>
      <c r="B48" s="24" t="s">
        <v>223</v>
      </c>
      <c r="C48" s="26" t="s">
        <v>79</v>
      </c>
      <c r="D48" s="26" t="s">
        <v>138</v>
      </c>
      <c r="E48" s="26" t="s">
        <v>139</v>
      </c>
      <c r="F48" s="26" t="s">
        <v>139</v>
      </c>
      <c r="G48" s="26" t="s">
        <v>224</v>
      </c>
      <c r="H48" s="26" t="s">
        <v>81</v>
      </c>
      <c r="I48" s="30">
        <v>1</v>
      </c>
      <c r="J48" s="42">
        <v>710000000</v>
      </c>
      <c r="K48" s="26" t="s">
        <v>82</v>
      </c>
      <c r="L48" s="26" t="s">
        <v>227</v>
      </c>
      <c r="M48" s="26" t="s">
        <v>101</v>
      </c>
      <c r="N48" s="24"/>
      <c r="O48" s="26" t="s">
        <v>225</v>
      </c>
      <c r="P48" s="26" t="s">
        <v>112</v>
      </c>
      <c r="Q48" s="24"/>
      <c r="R48" s="26"/>
      <c r="S48" s="45"/>
      <c r="T48" s="45"/>
      <c r="U48" s="45">
        <v>39240000</v>
      </c>
      <c r="V48" s="45">
        <f t="shared" si="7"/>
        <v>43948800.000000007</v>
      </c>
      <c r="W48" s="24"/>
      <c r="X48" s="24">
        <v>2017</v>
      </c>
      <c r="Y48" s="44"/>
    </row>
    <row r="49" spans="1:25" s="41" customFormat="1" ht="38.25" x14ac:dyDescent="0.25">
      <c r="A49" s="23"/>
      <c r="B49" s="24" t="s">
        <v>117</v>
      </c>
      <c r="C49" s="26" t="s">
        <v>79</v>
      </c>
      <c r="D49" s="26" t="s">
        <v>135</v>
      </c>
      <c r="E49" s="26" t="s">
        <v>136</v>
      </c>
      <c r="F49" s="26" t="s">
        <v>136</v>
      </c>
      <c r="G49" s="26" t="s">
        <v>200</v>
      </c>
      <c r="H49" s="26" t="s">
        <v>81</v>
      </c>
      <c r="I49" s="30">
        <v>1</v>
      </c>
      <c r="J49" s="42">
        <v>710000000</v>
      </c>
      <c r="K49" s="26" t="s">
        <v>82</v>
      </c>
      <c r="L49" s="26" t="s">
        <v>164</v>
      </c>
      <c r="M49" s="26" t="s">
        <v>101</v>
      </c>
      <c r="N49" s="24"/>
      <c r="O49" s="26" t="s">
        <v>202</v>
      </c>
      <c r="P49" s="26" t="s">
        <v>112</v>
      </c>
      <c r="Q49" s="24"/>
      <c r="R49" s="26"/>
      <c r="S49" s="45"/>
      <c r="T49" s="45"/>
      <c r="U49" s="45">
        <v>21600000</v>
      </c>
      <c r="V49" s="45">
        <f t="shared" si="7"/>
        <v>24192000.000000004</v>
      </c>
      <c r="W49" s="45"/>
      <c r="X49" s="24">
        <v>2017</v>
      </c>
      <c r="Y49" s="44"/>
    </row>
    <row r="50" spans="1:25" s="41" customFormat="1" ht="76.5" x14ac:dyDescent="0.25">
      <c r="A50" s="23"/>
      <c r="B50" s="24" t="s">
        <v>118</v>
      </c>
      <c r="C50" s="26" t="s">
        <v>79</v>
      </c>
      <c r="D50" s="26" t="s">
        <v>165</v>
      </c>
      <c r="E50" s="26" t="s">
        <v>166</v>
      </c>
      <c r="F50" s="26" t="s">
        <v>166</v>
      </c>
      <c r="G50" s="26" t="s">
        <v>201</v>
      </c>
      <c r="H50" s="26" t="s">
        <v>81</v>
      </c>
      <c r="I50" s="30">
        <v>1</v>
      </c>
      <c r="J50" s="42">
        <v>710000000</v>
      </c>
      <c r="K50" s="26" t="s">
        <v>82</v>
      </c>
      <c r="L50" s="26" t="s">
        <v>164</v>
      </c>
      <c r="M50" s="26" t="s">
        <v>101</v>
      </c>
      <c r="N50" s="24"/>
      <c r="O50" s="26" t="s">
        <v>202</v>
      </c>
      <c r="P50" s="26" t="s">
        <v>112</v>
      </c>
      <c r="Q50" s="24"/>
      <c r="R50" s="26"/>
      <c r="S50" s="45"/>
      <c r="T50" s="45"/>
      <c r="U50" s="45">
        <v>16319286</v>
      </c>
      <c r="V50" s="45">
        <f t="shared" si="7"/>
        <v>18277600.32</v>
      </c>
      <c r="W50" s="45"/>
      <c r="X50" s="24">
        <v>2017</v>
      </c>
      <c r="Y50" s="44"/>
    </row>
    <row r="51" spans="1:25" s="41" customFormat="1" ht="114.75" x14ac:dyDescent="0.25">
      <c r="A51" s="23"/>
      <c r="B51" s="24" t="s">
        <v>119</v>
      </c>
      <c r="C51" s="26" t="s">
        <v>79</v>
      </c>
      <c r="D51" s="26" t="s">
        <v>160</v>
      </c>
      <c r="E51" s="26" t="s">
        <v>161</v>
      </c>
      <c r="F51" s="26" t="s">
        <v>161</v>
      </c>
      <c r="G51" s="26" t="s">
        <v>204</v>
      </c>
      <c r="H51" s="26" t="s">
        <v>81</v>
      </c>
      <c r="I51" s="30">
        <v>0.5</v>
      </c>
      <c r="J51" s="42">
        <v>710000000</v>
      </c>
      <c r="K51" s="26" t="s">
        <v>82</v>
      </c>
      <c r="L51" s="26" t="s">
        <v>164</v>
      </c>
      <c r="M51" s="31" t="s">
        <v>111</v>
      </c>
      <c r="N51" s="24"/>
      <c r="O51" s="26" t="s">
        <v>184</v>
      </c>
      <c r="P51" s="26" t="s">
        <v>112</v>
      </c>
      <c r="Q51" s="24"/>
      <c r="R51" s="26"/>
      <c r="S51" s="45"/>
      <c r="T51" s="45"/>
      <c r="U51" s="45">
        <v>0</v>
      </c>
      <c r="V51" s="45">
        <f t="shared" si="7"/>
        <v>0</v>
      </c>
      <c r="W51" s="24"/>
      <c r="X51" s="24">
        <v>2017</v>
      </c>
      <c r="Y51" s="26" t="s">
        <v>271</v>
      </c>
    </row>
    <row r="52" spans="1:25" s="41" customFormat="1" ht="114.75" x14ac:dyDescent="0.25">
      <c r="A52" s="23"/>
      <c r="B52" s="24" t="s">
        <v>122</v>
      </c>
      <c r="C52" s="26" t="s">
        <v>79</v>
      </c>
      <c r="D52" s="26" t="s">
        <v>160</v>
      </c>
      <c r="E52" s="26" t="s">
        <v>161</v>
      </c>
      <c r="F52" s="26" t="s">
        <v>161</v>
      </c>
      <c r="G52" s="26" t="s">
        <v>204</v>
      </c>
      <c r="H52" s="26" t="s">
        <v>81</v>
      </c>
      <c r="I52" s="30">
        <v>0.5</v>
      </c>
      <c r="J52" s="42">
        <v>710000000</v>
      </c>
      <c r="K52" s="26" t="s">
        <v>82</v>
      </c>
      <c r="L52" s="26" t="s">
        <v>164</v>
      </c>
      <c r="M52" s="31" t="s">
        <v>104</v>
      </c>
      <c r="N52" s="24"/>
      <c r="O52" s="26" t="s">
        <v>184</v>
      </c>
      <c r="P52" s="26" t="s">
        <v>112</v>
      </c>
      <c r="Q52" s="24"/>
      <c r="R52" s="26"/>
      <c r="S52" s="45"/>
      <c r="T52" s="45"/>
      <c r="U52" s="45">
        <v>4728400</v>
      </c>
      <c r="V52" s="45">
        <f t="shared" si="7"/>
        <v>5295808.0000000009</v>
      </c>
      <c r="W52" s="24"/>
      <c r="X52" s="24">
        <v>2017</v>
      </c>
      <c r="Y52" s="44"/>
    </row>
    <row r="53" spans="1:25" s="41" customFormat="1" ht="293.25" x14ac:dyDescent="0.25">
      <c r="A53" s="23"/>
      <c r="B53" s="24" t="s">
        <v>123</v>
      </c>
      <c r="C53" s="26" t="s">
        <v>79</v>
      </c>
      <c r="D53" s="26" t="s">
        <v>124</v>
      </c>
      <c r="E53" s="26" t="s">
        <v>125</v>
      </c>
      <c r="F53" s="26" t="s">
        <v>125</v>
      </c>
      <c r="G53" s="26" t="s">
        <v>216</v>
      </c>
      <c r="H53" s="26" t="s">
        <v>81</v>
      </c>
      <c r="I53" s="30">
        <v>0.5</v>
      </c>
      <c r="J53" s="42">
        <v>710000000</v>
      </c>
      <c r="K53" s="26" t="s">
        <v>82</v>
      </c>
      <c r="L53" s="26" t="s">
        <v>164</v>
      </c>
      <c r="M53" s="26" t="s">
        <v>109</v>
      </c>
      <c r="N53" s="24"/>
      <c r="O53" s="26" t="s">
        <v>184</v>
      </c>
      <c r="P53" s="26" t="s">
        <v>112</v>
      </c>
      <c r="Q53" s="24"/>
      <c r="R53" s="26"/>
      <c r="S53" s="45"/>
      <c r="T53" s="45"/>
      <c r="U53" s="45">
        <v>1560000</v>
      </c>
      <c r="V53" s="45">
        <f t="shared" si="7"/>
        <v>1747200.0000000002</v>
      </c>
      <c r="W53" s="45"/>
      <c r="X53" s="24">
        <v>2017</v>
      </c>
      <c r="Y53" s="44"/>
    </row>
    <row r="54" spans="1:25" s="41" customFormat="1" ht="369.75" x14ac:dyDescent="0.25">
      <c r="A54" s="23"/>
      <c r="B54" s="24" t="s">
        <v>126</v>
      </c>
      <c r="C54" s="22" t="s">
        <v>79</v>
      </c>
      <c r="D54" s="26" t="s">
        <v>124</v>
      </c>
      <c r="E54" s="26" t="s">
        <v>125</v>
      </c>
      <c r="F54" s="26" t="s">
        <v>125</v>
      </c>
      <c r="G54" s="26" t="s">
        <v>217</v>
      </c>
      <c r="H54" s="26" t="s">
        <v>81</v>
      </c>
      <c r="I54" s="30">
        <v>0.5</v>
      </c>
      <c r="J54" s="42">
        <v>710000000</v>
      </c>
      <c r="K54" s="26" t="s">
        <v>82</v>
      </c>
      <c r="L54" s="26" t="s">
        <v>164</v>
      </c>
      <c r="M54" s="31" t="s">
        <v>104</v>
      </c>
      <c r="N54" s="24"/>
      <c r="O54" s="26" t="s">
        <v>184</v>
      </c>
      <c r="P54" s="26" t="s">
        <v>112</v>
      </c>
      <c r="Q54" s="24"/>
      <c r="R54" s="26"/>
      <c r="S54" s="45"/>
      <c r="T54" s="45"/>
      <c r="U54" s="45">
        <v>3825000</v>
      </c>
      <c r="V54" s="45">
        <f t="shared" si="7"/>
        <v>4284000</v>
      </c>
      <c r="W54" s="45"/>
      <c r="X54" s="24">
        <v>2017</v>
      </c>
      <c r="Y54" s="44"/>
    </row>
    <row r="55" spans="1:25" s="41" customFormat="1" ht="242.25" x14ac:dyDescent="0.25">
      <c r="A55" s="23"/>
      <c r="B55" s="24" t="s">
        <v>127</v>
      </c>
      <c r="C55" s="22" t="s">
        <v>79</v>
      </c>
      <c r="D55" s="26" t="s">
        <v>124</v>
      </c>
      <c r="E55" s="26" t="s">
        <v>125</v>
      </c>
      <c r="F55" s="26" t="s">
        <v>125</v>
      </c>
      <c r="G55" s="26" t="s">
        <v>218</v>
      </c>
      <c r="H55" s="26" t="s">
        <v>81</v>
      </c>
      <c r="I55" s="30">
        <v>0.5</v>
      </c>
      <c r="J55" s="42">
        <v>710000000</v>
      </c>
      <c r="K55" s="26" t="s">
        <v>82</v>
      </c>
      <c r="L55" s="26" t="s">
        <v>164</v>
      </c>
      <c r="M55" s="31" t="s">
        <v>104</v>
      </c>
      <c r="N55" s="24"/>
      <c r="O55" s="26" t="s">
        <v>184</v>
      </c>
      <c r="P55" s="26" t="s">
        <v>112</v>
      </c>
      <c r="Q55" s="24"/>
      <c r="R55" s="26"/>
      <c r="S55" s="45"/>
      <c r="T55" s="45"/>
      <c r="U55" s="45">
        <v>2140000</v>
      </c>
      <c r="V55" s="45">
        <f t="shared" si="7"/>
        <v>2396800</v>
      </c>
      <c r="W55" s="45"/>
      <c r="X55" s="24">
        <v>2017</v>
      </c>
      <c r="Y55" s="44"/>
    </row>
    <row r="56" spans="1:25" s="41" customFormat="1" ht="102" x14ac:dyDescent="0.25">
      <c r="A56" s="23"/>
      <c r="B56" s="24" t="s">
        <v>130</v>
      </c>
      <c r="C56" s="22" t="s">
        <v>79</v>
      </c>
      <c r="D56" s="26" t="s">
        <v>124</v>
      </c>
      <c r="E56" s="26" t="s">
        <v>125</v>
      </c>
      <c r="F56" s="26" t="s">
        <v>125</v>
      </c>
      <c r="G56" s="26" t="s">
        <v>219</v>
      </c>
      <c r="H56" s="26" t="s">
        <v>81</v>
      </c>
      <c r="I56" s="30">
        <v>0.5</v>
      </c>
      <c r="J56" s="42">
        <v>710000000</v>
      </c>
      <c r="K56" s="26" t="s">
        <v>82</v>
      </c>
      <c r="L56" s="26" t="s">
        <v>164</v>
      </c>
      <c r="M56" s="31" t="s">
        <v>111</v>
      </c>
      <c r="N56" s="24"/>
      <c r="O56" s="26" t="s">
        <v>184</v>
      </c>
      <c r="P56" s="26" t="s">
        <v>112</v>
      </c>
      <c r="Q56" s="24"/>
      <c r="R56" s="26"/>
      <c r="S56" s="45"/>
      <c r="T56" s="45"/>
      <c r="U56" s="45">
        <v>0</v>
      </c>
      <c r="V56" s="45">
        <f t="shared" si="7"/>
        <v>0</v>
      </c>
      <c r="W56" s="24"/>
      <c r="X56" s="24">
        <v>2017</v>
      </c>
      <c r="Y56" s="26" t="s">
        <v>271</v>
      </c>
    </row>
    <row r="57" spans="1:25" s="41" customFormat="1" ht="102" x14ac:dyDescent="0.25">
      <c r="A57" s="23"/>
      <c r="B57" s="24" t="s">
        <v>131</v>
      </c>
      <c r="C57" s="26" t="s">
        <v>79</v>
      </c>
      <c r="D57" s="26" t="s">
        <v>124</v>
      </c>
      <c r="E57" s="26" t="s">
        <v>125</v>
      </c>
      <c r="F57" s="26" t="s">
        <v>125</v>
      </c>
      <c r="G57" s="26" t="s">
        <v>194</v>
      </c>
      <c r="H57" s="26" t="s">
        <v>81</v>
      </c>
      <c r="I57" s="30">
        <v>0.5</v>
      </c>
      <c r="J57" s="42">
        <v>710000000</v>
      </c>
      <c r="K57" s="26" t="s">
        <v>82</v>
      </c>
      <c r="L57" s="26" t="s">
        <v>164</v>
      </c>
      <c r="M57" s="26" t="s">
        <v>109</v>
      </c>
      <c r="N57" s="24"/>
      <c r="O57" s="26" t="s">
        <v>184</v>
      </c>
      <c r="P57" s="26" t="s">
        <v>112</v>
      </c>
      <c r="Q57" s="24"/>
      <c r="R57" s="26"/>
      <c r="S57" s="45"/>
      <c r="T57" s="45"/>
      <c r="U57" s="45">
        <v>2640000</v>
      </c>
      <c r="V57" s="45">
        <f t="shared" si="7"/>
        <v>2956800.0000000005</v>
      </c>
      <c r="W57" s="45"/>
      <c r="X57" s="24">
        <v>2017</v>
      </c>
      <c r="Y57" s="44"/>
    </row>
    <row r="58" spans="1:25" s="41" customFormat="1" ht="76.5" x14ac:dyDescent="0.25">
      <c r="A58" s="23"/>
      <c r="B58" s="24" t="s">
        <v>132</v>
      </c>
      <c r="C58" s="26" t="s">
        <v>79</v>
      </c>
      <c r="D58" s="26" t="s">
        <v>178</v>
      </c>
      <c r="E58" s="26" t="s">
        <v>179</v>
      </c>
      <c r="F58" s="26" t="s">
        <v>179</v>
      </c>
      <c r="G58" s="46" t="s">
        <v>195</v>
      </c>
      <c r="H58" s="75" t="s">
        <v>81</v>
      </c>
      <c r="I58" s="30">
        <v>0.5</v>
      </c>
      <c r="J58" s="42">
        <v>710000000</v>
      </c>
      <c r="K58" s="26" t="s">
        <v>82</v>
      </c>
      <c r="L58" s="26" t="s">
        <v>164</v>
      </c>
      <c r="M58" s="26" t="s">
        <v>109</v>
      </c>
      <c r="N58" s="24"/>
      <c r="O58" s="26" t="s">
        <v>184</v>
      </c>
      <c r="P58" s="26" t="s">
        <v>112</v>
      </c>
      <c r="Q58" s="24"/>
      <c r="R58" s="26"/>
      <c r="S58" s="45"/>
      <c r="T58" s="45"/>
      <c r="U58" s="45">
        <v>0</v>
      </c>
      <c r="V58" s="45">
        <f t="shared" si="7"/>
        <v>0</v>
      </c>
      <c r="W58" s="45"/>
      <c r="X58" s="24">
        <v>2017</v>
      </c>
      <c r="Y58" s="73" t="s">
        <v>1201</v>
      </c>
    </row>
    <row r="59" spans="1:25" s="41" customFormat="1" ht="76.5" x14ac:dyDescent="0.25">
      <c r="A59" s="23"/>
      <c r="B59" s="24" t="s">
        <v>280</v>
      </c>
      <c r="C59" s="26" t="s">
        <v>79</v>
      </c>
      <c r="D59" s="26" t="s">
        <v>178</v>
      </c>
      <c r="E59" s="26" t="s">
        <v>179</v>
      </c>
      <c r="F59" s="26" t="s">
        <v>179</v>
      </c>
      <c r="G59" s="46" t="s">
        <v>195</v>
      </c>
      <c r="H59" s="75" t="s">
        <v>1189</v>
      </c>
      <c r="I59" s="30">
        <v>0.5</v>
      </c>
      <c r="J59" s="42">
        <v>710000000</v>
      </c>
      <c r="K59" s="26" t="s">
        <v>82</v>
      </c>
      <c r="L59" s="26" t="s">
        <v>1205</v>
      </c>
      <c r="M59" s="26" t="s">
        <v>109</v>
      </c>
      <c r="N59" s="24"/>
      <c r="O59" s="26" t="s">
        <v>184</v>
      </c>
      <c r="P59" s="26" t="s">
        <v>112</v>
      </c>
      <c r="Q59" s="24"/>
      <c r="R59" s="26"/>
      <c r="S59" s="45"/>
      <c r="T59" s="45"/>
      <c r="U59" s="45">
        <v>2286960</v>
      </c>
      <c r="V59" s="45">
        <f t="shared" si="7"/>
        <v>2561395.2000000002</v>
      </c>
      <c r="W59" s="45"/>
      <c r="X59" s="24">
        <v>2017</v>
      </c>
      <c r="Y59" s="73"/>
    </row>
    <row r="60" spans="1:25" s="41" customFormat="1" ht="76.5" x14ac:dyDescent="0.25">
      <c r="A60" s="23"/>
      <c r="B60" s="24" t="s">
        <v>133</v>
      </c>
      <c r="C60" s="26" t="s">
        <v>79</v>
      </c>
      <c r="D60" s="26" t="s">
        <v>178</v>
      </c>
      <c r="E60" s="26" t="s">
        <v>179</v>
      </c>
      <c r="F60" s="26" t="s">
        <v>179</v>
      </c>
      <c r="G60" s="46" t="s">
        <v>195</v>
      </c>
      <c r="H60" s="24" t="s">
        <v>81</v>
      </c>
      <c r="I60" s="30">
        <v>0.5</v>
      </c>
      <c r="J60" s="42">
        <v>710000000</v>
      </c>
      <c r="K60" s="26" t="s">
        <v>82</v>
      </c>
      <c r="L60" s="26" t="s">
        <v>164</v>
      </c>
      <c r="M60" s="31" t="s">
        <v>104</v>
      </c>
      <c r="N60" s="24"/>
      <c r="O60" s="26" t="s">
        <v>184</v>
      </c>
      <c r="P60" s="26" t="s">
        <v>112</v>
      </c>
      <c r="Q60" s="24"/>
      <c r="R60" s="26"/>
      <c r="S60" s="45"/>
      <c r="T60" s="45"/>
      <c r="U60" s="45">
        <v>0</v>
      </c>
      <c r="V60" s="45">
        <f t="shared" si="7"/>
        <v>0</v>
      </c>
      <c r="W60" s="45"/>
      <c r="X60" s="24">
        <v>2017</v>
      </c>
      <c r="Y60" s="73" t="s">
        <v>1202</v>
      </c>
    </row>
    <row r="61" spans="1:25" s="41" customFormat="1" ht="76.5" x14ac:dyDescent="0.25">
      <c r="A61" s="23"/>
      <c r="B61" s="24" t="s">
        <v>281</v>
      </c>
      <c r="C61" s="26" t="s">
        <v>79</v>
      </c>
      <c r="D61" s="26" t="s">
        <v>178</v>
      </c>
      <c r="E61" s="26" t="s">
        <v>179</v>
      </c>
      <c r="F61" s="26" t="s">
        <v>179</v>
      </c>
      <c r="G61" s="46" t="s">
        <v>195</v>
      </c>
      <c r="H61" s="75" t="s">
        <v>1189</v>
      </c>
      <c r="I61" s="30">
        <v>0.5</v>
      </c>
      <c r="J61" s="42">
        <v>710000000</v>
      </c>
      <c r="K61" s="26" t="s">
        <v>82</v>
      </c>
      <c r="L61" s="26" t="s">
        <v>1205</v>
      </c>
      <c r="M61" s="31" t="s">
        <v>104</v>
      </c>
      <c r="N61" s="24"/>
      <c r="O61" s="26" t="s">
        <v>184</v>
      </c>
      <c r="P61" s="26" t="s">
        <v>112</v>
      </c>
      <c r="Q61" s="24"/>
      <c r="R61" s="26"/>
      <c r="S61" s="45"/>
      <c r="T61" s="45"/>
      <c r="U61" s="45">
        <v>1630680</v>
      </c>
      <c r="V61" s="45">
        <f t="shared" si="7"/>
        <v>1826361.6</v>
      </c>
      <c r="W61" s="45"/>
      <c r="X61" s="24">
        <v>2017</v>
      </c>
      <c r="Y61" s="44"/>
    </row>
    <row r="62" spans="1:25" s="41" customFormat="1" ht="51" x14ac:dyDescent="0.25">
      <c r="A62" s="23"/>
      <c r="B62" s="24" t="s">
        <v>134</v>
      </c>
      <c r="C62" s="26" t="s">
        <v>79</v>
      </c>
      <c r="D62" s="26" t="s">
        <v>170</v>
      </c>
      <c r="E62" s="26" t="s">
        <v>171</v>
      </c>
      <c r="F62" s="26" t="s">
        <v>171</v>
      </c>
      <c r="G62" s="26" t="s">
        <v>220</v>
      </c>
      <c r="H62" s="24" t="s">
        <v>1204</v>
      </c>
      <c r="I62" s="30">
        <v>0.5</v>
      </c>
      <c r="J62" s="42">
        <v>710000000</v>
      </c>
      <c r="K62" s="26" t="s">
        <v>82</v>
      </c>
      <c r="L62" s="26" t="s">
        <v>164</v>
      </c>
      <c r="M62" s="26" t="s">
        <v>101</v>
      </c>
      <c r="N62" s="24"/>
      <c r="O62" s="26" t="s">
        <v>212</v>
      </c>
      <c r="P62" s="26" t="s">
        <v>112</v>
      </c>
      <c r="Q62" s="24"/>
      <c r="R62" s="26"/>
      <c r="S62" s="45"/>
      <c r="T62" s="45"/>
      <c r="U62" s="45">
        <v>2847857</v>
      </c>
      <c r="V62" s="45">
        <f t="shared" si="7"/>
        <v>3189599.8400000003</v>
      </c>
      <c r="W62" s="24"/>
      <c r="X62" s="24">
        <v>2017</v>
      </c>
      <c r="Y62" s="44"/>
    </row>
    <row r="63" spans="1:25" s="41" customFormat="1" ht="102" x14ac:dyDescent="0.25">
      <c r="A63" s="72"/>
      <c r="B63" s="24" t="s">
        <v>137</v>
      </c>
      <c r="C63" s="26" t="s">
        <v>79</v>
      </c>
      <c r="D63" s="26" t="s">
        <v>162</v>
      </c>
      <c r="E63" s="26" t="s">
        <v>163</v>
      </c>
      <c r="F63" s="26" t="s">
        <v>163</v>
      </c>
      <c r="G63" s="26" t="s">
        <v>206</v>
      </c>
      <c r="H63" s="24" t="s">
        <v>1204</v>
      </c>
      <c r="I63" s="30">
        <v>0.5</v>
      </c>
      <c r="J63" s="42">
        <v>710000000</v>
      </c>
      <c r="K63" s="26" t="s">
        <v>82</v>
      </c>
      <c r="L63" s="26" t="s">
        <v>1187</v>
      </c>
      <c r="M63" s="31" t="s">
        <v>111</v>
      </c>
      <c r="N63" s="24"/>
      <c r="O63" s="26" t="s">
        <v>212</v>
      </c>
      <c r="P63" s="26" t="s">
        <v>112</v>
      </c>
      <c r="Q63" s="24"/>
      <c r="R63" s="26"/>
      <c r="S63" s="45"/>
      <c r="T63" s="45"/>
      <c r="U63" s="45">
        <v>0</v>
      </c>
      <c r="V63" s="45">
        <f t="shared" si="7"/>
        <v>0</v>
      </c>
      <c r="W63" s="24"/>
      <c r="X63" s="24">
        <v>2017</v>
      </c>
      <c r="Y63" s="73" t="s">
        <v>271</v>
      </c>
    </row>
    <row r="64" spans="1:25" s="41" customFormat="1" ht="102" x14ac:dyDescent="0.25">
      <c r="A64" s="23"/>
      <c r="B64" s="24" t="s">
        <v>140</v>
      </c>
      <c r="C64" s="26" t="s">
        <v>79</v>
      </c>
      <c r="D64" s="26" t="s">
        <v>162</v>
      </c>
      <c r="E64" s="26" t="s">
        <v>163</v>
      </c>
      <c r="F64" s="26" t="s">
        <v>163</v>
      </c>
      <c r="G64" s="26" t="s">
        <v>207</v>
      </c>
      <c r="H64" s="24" t="s">
        <v>1204</v>
      </c>
      <c r="I64" s="30">
        <v>0.5</v>
      </c>
      <c r="J64" s="42">
        <v>710000000</v>
      </c>
      <c r="K64" s="26" t="s">
        <v>82</v>
      </c>
      <c r="L64" s="26" t="s">
        <v>1187</v>
      </c>
      <c r="M64" s="26" t="s">
        <v>109</v>
      </c>
      <c r="N64" s="24"/>
      <c r="O64" s="26" t="s">
        <v>212</v>
      </c>
      <c r="P64" s="26" t="s">
        <v>112</v>
      </c>
      <c r="Q64" s="24"/>
      <c r="R64" s="26"/>
      <c r="S64" s="45"/>
      <c r="T64" s="45"/>
      <c r="U64" s="45">
        <v>1736500</v>
      </c>
      <c r="V64" s="45">
        <f t="shared" si="7"/>
        <v>1944880.0000000002</v>
      </c>
      <c r="W64" s="24"/>
      <c r="X64" s="24">
        <v>2017</v>
      </c>
      <c r="Y64" s="44"/>
    </row>
    <row r="65" spans="1:25" s="41" customFormat="1" ht="63.75" x14ac:dyDescent="0.25">
      <c r="A65" s="23"/>
      <c r="B65" s="24" t="s">
        <v>141</v>
      </c>
      <c r="C65" s="26" t="s">
        <v>79</v>
      </c>
      <c r="D65" s="26" t="s">
        <v>167</v>
      </c>
      <c r="E65" s="26" t="s">
        <v>168</v>
      </c>
      <c r="F65" s="26" t="s">
        <v>169</v>
      </c>
      <c r="G65" s="26" t="s">
        <v>213</v>
      </c>
      <c r="H65" s="24" t="s">
        <v>1204</v>
      </c>
      <c r="I65" s="30">
        <v>0.5</v>
      </c>
      <c r="J65" s="42">
        <v>710000000</v>
      </c>
      <c r="K65" s="26" t="s">
        <v>82</v>
      </c>
      <c r="L65" s="78" t="s">
        <v>164</v>
      </c>
      <c r="M65" s="26" t="s">
        <v>101</v>
      </c>
      <c r="N65" s="24"/>
      <c r="O65" s="26" t="s">
        <v>212</v>
      </c>
      <c r="P65" s="26" t="s">
        <v>112</v>
      </c>
      <c r="Q65" s="24"/>
      <c r="R65" s="26"/>
      <c r="S65" s="45"/>
      <c r="T65" s="45"/>
      <c r="U65" s="45">
        <v>1797000</v>
      </c>
      <c r="V65" s="45">
        <f t="shared" si="7"/>
        <v>2012640.0000000002</v>
      </c>
      <c r="W65" s="45"/>
      <c r="X65" s="24">
        <v>2017</v>
      </c>
      <c r="Y65" s="44"/>
    </row>
    <row r="66" spans="1:25" s="41" customFormat="1" ht="51" x14ac:dyDescent="0.25">
      <c r="A66" s="23"/>
      <c r="B66" s="24" t="s">
        <v>145</v>
      </c>
      <c r="C66" s="26" t="s">
        <v>79</v>
      </c>
      <c r="D66" s="26" t="s">
        <v>174</v>
      </c>
      <c r="E66" s="26" t="s">
        <v>175</v>
      </c>
      <c r="F66" s="26" t="s">
        <v>175</v>
      </c>
      <c r="G66" s="26" t="s">
        <v>215</v>
      </c>
      <c r="H66" s="24" t="s">
        <v>1204</v>
      </c>
      <c r="I66" s="30">
        <v>0.5</v>
      </c>
      <c r="J66" s="42">
        <v>710000000</v>
      </c>
      <c r="K66" s="26" t="s">
        <v>82</v>
      </c>
      <c r="L66" s="26" t="s">
        <v>164</v>
      </c>
      <c r="M66" s="26" t="s">
        <v>110</v>
      </c>
      <c r="N66" s="24"/>
      <c r="O66" s="26" t="s">
        <v>184</v>
      </c>
      <c r="P66" s="26" t="s">
        <v>112</v>
      </c>
      <c r="Q66" s="24"/>
      <c r="R66" s="26"/>
      <c r="S66" s="45"/>
      <c r="T66" s="45"/>
      <c r="U66" s="45">
        <v>523714</v>
      </c>
      <c r="V66" s="45">
        <f t="shared" si="7"/>
        <v>586559.68000000005</v>
      </c>
      <c r="W66" s="45"/>
      <c r="X66" s="24">
        <v>2017</v>
      </c>
      <c r="Y66" s="44"/>
    </row>
    <row r="67" spans="1:25" s="41" customFormat="1" ht="38.25" x14ac:dyDescent="0.25">
      <c r="A67" s="23"/>
      <c r="B67" s="24" t="s">
        <v>146</v>
      </c>
      <c r="C67" s="26" t="s">
        <v>79</v>
      </c>
      <c r="D67" s="26" t="s">
        <v>186</v>
      </c>
      <c r="E67" s="26" t="s">
        <v>187</v>
      </c>
      <c r="F67" s="26" t="s">
        <v>187</v>
      </c>
      <c r="G67" s="26" t="s">
        <v>211</v>
      </c>
      <c r="H67" s="24" t="s">
        <v>1204</v>
      </c>
      <c r="I67" s="30">
        <v>0.5</v>
      </c>
      <c r="J67" s="42">
        <v>710000000</v>
      </c>
      <c r="K67" s="26" t="s">
        <v>82</v>
      </c>
      <c r="L67" s="26" t="s">
        <v>164</v>
      </c>
      <c r="M67" s="26" t="s">
        <v>110</v>
      </c>
      <c r="N67" s="24"/>
      <c r="O67" s="26" t="s">
        <v>184</v>
      </c>
      <c r="P67" s="26" t="s">
        <v>112</v>
      </c>
      <c r="Q67" s="24"/>
      <c r="R67" s="26"/>
      <c r="S67" s="45"/>
      <c r="T67" s="45"/>
      <c r="U67" s="45">
        <v>221600</v>
      </c>
      <c r="V67" s="45">
        <f t="shared" si="7"/>
        <v>248192.00000000003</v>
      </c>
      <c r="W67" s="45"/>
      <c r="X67" s="24">
        <v>2017</v>
      </c>
      <c r="Y67" s="44"/>
    </row>
    <row r="68" spans="1:25" s="41" customFormat="1" ht="51" x14ac:dyDescent="0.25">
      <c r="A68" s="23"/>
      <c r="B68" s="24" t="s">
        <v>147</v>
      </c>
      <c r="C68" s="26" t="s">
        <v>79</v>
      </c>
      <c r="D68" s="26" t="s">
        <v>176</v>
      </c>
      <c r="E68" s="26" t="s">
        <v>177</v>
      </c>
      <c r="F68" s="26" t="s">
        <v>177</v>
      </c>
      <c r="G68" s="26" t="s">
        <v>221</v>
      </c>
      <c r="H68" s="24" t="s">
        <v>1204</v>
      </c>
      <c r="I68" s="30">
        <v>0.5</v>
      </c>
      <c r="J68" s="42">
        <v>710000000</v>
      </c>
      <c r="K68" s="26" t="s">
        <v>82</v>
      </c>
      <c r="L68" s="26" t="s">
        <v>164</v>
      </c>
      <c r="M68" s="26" t="s">
        <v>110</v>
      </c>
      <c r="N68" s="24"/>
      <c r="O68" s="26" t="s">
        <v>184</v>
      </c>
      <c r="P68" s="26" t="s">
        <v>112</v>
      </c>
      <c r="Q68" s="24"/>
      <c r="R68" s="26"/>
      <c r="S68" s="45"/>
      <c r="T68" s="45"/>
      <c r="U68" s="45">
        <v>867857</v>
      </c>
      <c r="V68" s="45">
        <f t="shared" si="7"/>
        <v>971999.84000000008</v>
      </c>
      <c r="W68" s="45"/>
      <c r="X68" s="24">
        <v>2017</v>
      </c>
      <c r="Y68" s="44"/>
    </row>
    <row r="69" spans="1:25" s="41" customFormat="1" ht="63.75" x14ac:dyDescent="0.25">
      <c r="A69" s="72"/>
      <c r="B69" s="24" t="s">
        <v>148</v>
      </c>
      <c r="C69" s="26" t="s">
        <v>79</v>
      </c>
      <c r="D69" s="26" t="s">
        <v>158</v>
      </c>
      <c r="E69" s="26" t="s">
        <v>159</v>
      </c>
      <c r="F69" s="26" t="s">
        <v>159</v>
      </c>
      <c r="G69" s="26" t="s">
        <v>205</v>
      </c>
      <c r="H69" s="24" t="s">
        <v>1204</v>
      </c>
      <c r="I69" s="30">
        <v>0.5</v>
      </c>
      <c r="J69" s="42">
        <v>710000000</v>
      </c>
      <c r="K69" s="26" t="s">
        <v>82</v>
      </c>
      <c r="L69" s="26" t="s">
        <v>1187</v>
      </c>
      <c r="M69" s="31" t="s">
        <v>111</v>
      </c>
      <c r="N69" s="24"/>
      <c r="O69" s="26" t="s">
        <v>212</v>
      </c>
      <c r="P69" s="26" t="s">
        <v>112</v>
      </c>
      <c r="Q69" s="24"/>
      <c r="R69" s="26"/>
      <c r="S69" s="45"/>
      <c r="T69" s="45"/>
      <c r="U69" s="45">
        <v>0</v>
      </c>
      <c r="V69" s="45">
        <f t="shared" si="7"/>
        <v>0</v>
      </c>
      <c r="W69" s="24"/>
      <c r="X69" s="24">
        <v>2017</v>
      </c>
      <c r="Y69" s="73" t="s">
        <v>271</v>
      </c>
    </row>
    <row r="70" spans="1:25" s="41" customFormat="1" ht="114.75" x14ac:dyDescent="0.25">
      <c r="A70" s="23"/>
      <c r="B70" s="24" t="s">
        <v>149</v>
      </c>
      <c r="C70" s="26" t="s">
        <v>79</v>
      </c>
      <c r="D70" s="26" t="s">
        <v>172</v>
      </c>
      <c r="E70" s="26" t="s">
        <v>173</v>
      </c>
      <c r="F70" s="26" t="s">
        <v>173</v>
      </c>
      <c r="G70" s="26" t="s">
        <v>208</v>
      </c>
      <c r="H70" s="24" t="s">
        <v>1204</v>
      </c>
      <c r="I70" s="30">
        <v>0.5</v>
      </c>
      <c r="J70" s="42">
        <v>710000000</v>
      </c>
      <c r="K70" s="26" t="s">
        <v>82</v>
      </c>
      <c r="L70" s="26" t="s">
        <v>1187</v>
      </c>
      <c r="M70" s="26" t="s">
        <v>109</v>
      </c>
      <c r="N70" s="24"/>
      <c r="O70" s="26" t="s">
        <v>212</v>
      </c>
      <c r="P70" s="26" t="s">
        <v>112</v>
      </c>
      <c r="Q70" s="24"/>
      <c r="R70" s="26"/>
      <c r="S70" s="45"/>
      <c r="T70" s="45"/>
      <c r="U70" s="45">
        <v>0</v>
      </c>
      <c r="V70" s="45">
        <f t="shared" si="7"/>
        <v>0</v>
      </c>
      <c r="W70" s="45"/>
      <c r="X70" s="24">
        <v>2017</v>
      </c>
      <c r="Y70" s="44" t="s">
        <v>1209</v>
      </c>
    </row>
    <row r="71" spans="1:25" s="41" customFormat="1" ht="114.75" x14ac:dyDescent="0.25">
      <c r="A71" s="23"/>
      <c r="B71" s="24" t="s">
        <v>282</v>
      </c>
      <c r="C71" s="26" t="s">
        <v>79</v>
      </c>
      <c r="D71" s="26" t="s">
        <v>172</v>
      </c>
      <c r="E71" s="26" t="s">
        <v>173</v>
      </c>
      <c r="F71" s="26" t="s">
        <v>173</v>
      </c>
      <c r="G71" s="26" t="s">
        <v>208</v>
      </c>
      <c r="H71" s="24" t="s">
        <v>1189</v>
      </c>
      <c r="I71" s="30">
        <v>0.5</v>
      </c>
      <c r="J71" s="42">
        <v>710000000</v>
      </c>
      <c r="K71" s="26" t="s">
        <v>82</v>
      </c>
      <c r="L71" s="26" t="s">
        <v>1188</v>
      </c>
      <c r="M71" s="26" t="s">
        <v>109</v>
      </c>
      <c r="N71" s="24"/>
      <c r="O71" s="26" t="s">
        <v>184</v>
      </c>
      <c r="P71" s="26" t="s">
        <v>112</v>
      </c>
      <c r="Q71" s="24"/>
      <c r="R71" s="26"/>
      <c r="S71" s="45"/>
      <c r="T71" s="45"/>
      <c r="U71" s="45">
        <v>565260</v>
      </c>
      <c r="V71" s="45">
        <f t="shared" si="7"/>
        <v>633091.20000000007</v>
      </c>
      <c r="W71" s="45"/>
      <c r="X71" s="24">
        <v>2017</v>
      </c>
      <c r="Y71" s="44"/>
    </row>
    <row r="72" spans="1:25" s="41" customFormat="1" ht="114.75" x14ac:dyDescent="0.25">
      <c r="A72" s="23"/>
      <c r="B72" s="24" t="s">
        <v>150</v>
      </c>
      <c r="C72" s="26" t="s">
        <v>79</v>
      </c>
      <c r="D72" s="26" t="s">
        <v>172</v>
      </c>
      <c r="E72" s="26" t="s">
        <v>173</v>
      </c>
      <c r="F72" s="26" t="s">
        <v>173</v>
      </c>
      <c r="G72" s="26" t="s">
        <v>209</v>
      </c>
      <c r="H72" s="24" t="s">
        <v>1204</v>
      </c>
      <c r="I72" s="30">
        <v>0.5</v>
      </c>
      <c r="J72" s="42">
        <v>710000000</v>
      </c>
      <c r="K72" s="26" t="s">
        <v>82</v>
      </c>
      <c r="L72" s="26" t="s">
        <v>1187</v>
      </c>
      <c r="M72" s="31" t="s">
        <v>104</v>
      </c>
      <c r="N72" s="24"/>
      <c r="O72" s="26" t="s">
        <v>212</v>
      </c>
      <c r="P72" s="26" t="s">
        <v>112</v>
      </c>
      <c r="Q72" s="24"/>
      <c r="R72" s="26"/>
      <c r="S72" s="45"/>
      <c r="T72" s="45"/>
      <c r="U72" s="45">
        <v>0</v>
      </c>
      <c r="V72" s="45">
        <f t="shared" si="7"/>
        <v>0</v>
      </c>
      <c r="W72" s="45"/>
      <c r="X72" s="24">
        <v>2017</v>
      </c>
      <c r="Y72" s="44" t="s">
        <v>1210</v>
      </c>
    </row>
    <row r="73" spans="1:25" s="41" customFormat="1" ht="114.75" x14ac:dyDescent="0.25">
      <c r="A73" s="23"/>
      <c r="B73" s="24" t="s">
        <v>283</v>
      </c>
      <c r="C73" s="26" t="s">
        <v>79</v>
      </c>
      <c r="D73" s="26" t="s">
        <v>172</v>
      </c>
      <c r="E73" s="26" t="s">
        <v>173</v>
      </c>
      <c r="F73" s="26" t="s">
        <v>173</v>
      </c>
      <c r="G73" s="26" t="s">
        <v>209</v>
      </c>
      <c r="H73" s="24" t="s">
        <v>1189</v>
      </c>
      <c r="I73" s="30">
        <v>0.5</v>
      </c>
      <c r="J73" s="42">
        <v>710000000</v>
      </c>
      <c r="K73" s="26" t="s">
        <v>82</v>
      </c>
      <c r="L73" s="26" t="s">
        <v>1188</v>
      </c>
      <c r="M73" s="31" t="s">
        <v>104</v>
      </c>
      <c r="N73" s="24"/>
      <c r="O73" s="26" t="s">
        <v>184</v>
      </c>
      <c r="P73" s="26" t="s">
        <v>112</v>
      </c>
      <c r="Q73" s="24"/>
      <c r="R73" s="26"/>
      <c r="S73" s="45"/>
      <c r="T73" s="45"/>
      <c r="U73" s="45">
        <v>900000</v>
      </c>
      <c r="V73" s="45">
        <f t="shared" si="7"/>
        <v>1008000.0000000001</v>
      </c>
      <c r="W73" s="45"/>
      <c r="X73" s="24">
        <v>2017</v>
      </c>
      <c r="Y73" s="44"/>
    </row>
    <row r="74" spans="1:25" s="41" customFormat="1" ht="89.25" x14ac:dyDescent="0.25">
      <c r="A74" s="23"/>
      <c r="B74" s="24" t="s">
        <v>151</v>
      </c>
      <c r="C74" s="26" t="s">
        <v>79</v>
      </c>
      <c r="D74" s="26" t="s">
        <v>155</v>
      </c>
      <c r="E74" s="26" t="s">
        <v>156</v>
      </c>
      <c r="F74" s="26" t="s">
        <v>156</v>
      </c>
      <c r="G74" s="26" t="s">
        <v>157</v>
      </c>
      <c r="H74" s="24" t="s">
        <v>81</v>
      </c>
      <c r="I74" s="30">
        <v>0.5</v>
      </c>
      <c r="J74" s="42">
        <v>710000000</v>
      </c>
      <c r="K74" s="26" t="s">
        <v>82</v>
      </c>
      <c r="L74" s="26" t="s">
        <v>164</v>
      </c>
      <c r="M74" s="26" t="s">
        <v>109</v>
      </c>
      <c r="N74" s="24"/>
      <c r="O74" s="26" t="s">
        <v>184</v>
      </c>
      <c r="P74" s="26" t="s">
        <v>112</v>
      </c>
      <c r="Q74" s="24"/>
      <c r="R74" s="26"/>
      <c r="S74" s="45"/>
      <c r="T74" s="45"/>
      <c r="U74" s="45">
        <v>1000000</v>
      </c>
      <c r="V74" s="45">
        <f t="shared" si="7"/>
        <v>1120000</v>
      </c>
      <c r="W74" s="45"/>
      <c r="X74" s="24">
        <v>2017</v>
      </c>
      <c r="Y74" s="44"/>
    </row>
    <row r="75" spans="1:25" s="41" customFormat="1" ht="89.25" x14ac:dyDescent="0.25">
      <c r="A75" s="23"/>
      <c r="B75" s="24" t="s">
        <v>152</v>
      </c>
      <c r="C75" s="26" t="s">
        <v>79</v>
      </c>
      <c r="D75" s="26" t="s">
        <v>155</v>
      </c>
      <c r="E75" s="26" t="s">
        <v>156</v>
      </c>
      <c r="F75" s="26" t="s">
        <v>156</v>
      </c>
      <c r="G75" s="26" t="s">
        <v>157</v>
      </c>
      <c r="H75" s="24" t="s">
        <v>81</v>
      </c>
      <c r="I75" s="30">
        <v>0.5</v>
      </c>
      <c r="J75" s="42">
        <v>710000000</v>
      </c>
      <c r="K75" s="26" t="s">
        <v>82</v>
      </c>
      <c r="L75" s="26" t="s">
        <v>164</v>
      </c>
      <c r="M75" s="31" t="s">
        <v>104</v>
      </c>
      <c r="N75" s="24"/>
      <c r="O75" s="26" t="s">
        <v>184</v>
      </c>
      <c r="P75" s="26" t="s">
        <v>112</v>
      </c>
      <c r="Q75" s="24"/>
      <c r="R75" s="26"/>
      <c r="S75" s="45"/>
      <c r="T75" s="45"/>
      <c r="U75" s="45">
        <v>1008000</v>
      </c>
      <c r="V75" s="45">
        <f t="shared" si="7"/>
        <v>1128960</v>
      </c>
      <c r="W75" s="45"/>
      <c r="X75" s="24">
        <v>2017</v>
      </c>
      <c r="Y75" s="44"/>
    </row>
    <row r="76" spans="1:25" s="41" customFormat="1" ht="127.5" x14ac:dyDescent="0.25">
      <c r="A76" s="23"/>
      <c r="B76" s="24" t="s">
        <v>153</v>
      </c>
      <c r="C76" s="26" t="s">
        <v>79</v>
      </c>
      <c r="D76" s="26" t="s">
        <v>180</v>
      </c>
      <c r="E76" s="26" t="s">
        <v>181</v>
      </c>
      <c r="F76" s="26" t="s">
        <v>181</v>
      </c>
      <c r="G76" s="26" t="s">
        <v>210</v>
      </c>
      <c r="H76" s="24" t="s">
        <v>1204</v>
      </c>
      <c r="I76" s="30">
        <v>0.5</v>
      </c>
      <c r="J76" s="42">
        <v>710000000</v>
      </c>
      <c r="K76" s="26" t="s">
        <v>82</v>
      </c>
      <c r="L76" s="26" t="s">
        <v>1187</v>
      </c>
      <c r="M76" s="31" t="s">
        <v>104</v>
      </c>
      <c r="N76" s="24"/>
      <c r="O76" s="26" t="s">
        <v>212</v>
      </c>
      <c r="P76" s="26" t="s">
        <v>112</v>
      </c>
      <c r="Q76" s="24"/>
      <c r="R76" s="26"/>
      <c r="S76" s="45"/>
      <c r="T76" s="45"/>
      <c r="U76" s="45">
        <v>0</v>
      </c>
      <c r="V76" s="45">
        <f t="shared" si="7"/>
        <v>0</v>
      </c>
      <c r="W76" s="45"/>
      <c r="X76" s="24">
        <v>2017</v>
      </c>
      <c r="Y76" s="44" t="s">
        <v>1210</v>
      </c>
    </row>
    <row r="77" spans="1:25" s="41" customFormat="1" ht="127.5" x14ac:dyDescent="0.25">
      <c r="A77" s="23"/>
      <c r="B77" s="24" t="s">
        <v>284</v>
      </c>
      <c r="C77" s="26" t="s">
        <v>79</v>
      </c>
      <c r="D77" s="26" t="s">
        <v>180</v>
      </c>
      <c r="E77" s="26" t="s">
        <v>181</v>
      </c>
      <c r="F77" s="26" t="s">
        <v>181</v>
      </c>
      <c r="G77" s="26" t="s">
        <v>210</v>
      </c>
      <c r="H77" s="24" t="s">
        <v>1189</v>
      </c>
      <c r="I77" s="30">
        <v>0.5</v>
      </c>
      <c r="J77" s="42">
        <v>710000000</v>
      </c>
      <c r="K77" s="26" t="s">
        <v>82</v>
      </c>
      <c r="L77" s="26" t="s">
        <v>1188</v>
      </c>
      <c r="M77" s="31" t="s">
        <v>104</v>
      </c>
      <c r="N77" s="24"/>
      <c r="O77" s="26" t="s">
        <v>184</v>
      </c>
      <c r="P77" s="26" t="s">
        <v>112</v>
      </c>
      <c r="Q77" s="24"/>
      <c r="R77" s="26"/>
      <c r="S77" s="45"/>
      <c r="T77" s="45"/>
      <c r="U77" s="45">
        <v>1000000</v>
      </c>
      <c r="V77" s="45">
        <f t="shared" si="7"/>
        <v>1120000</v>
      </c>
      <c r="W77" s="45"/>
      <c r="X77" s="24">
        <v>2017</v>
      </c>
      <c r="Y77" s="44"/>
    </row>
    <row r="78" spans="1:25" s="41" customFormat="1" ht="76.5" x14ac:dyDescent="0.25">
      <c r="A78" s="23"/>
      <c r="B78" s="24" t="s">
        <v>154</v>
      </c>
      <c r="C78" s="26" t="s">
        <v>79</v>
      </c>
      <c r="D78" s="26" t="s">
        <v>142</v>
      </c>
      <c r="E78" s="26" t="s">
        <v>143</v>
      </c>
      <c r="F78" s="26" t="s">
        <v>144</v>
      </c>
      <c r="G78" s="26"/>
      <c r="H78" s="24" t="s">
        <v>100</v>
      </c>
      <c r="I78" s="30">
        <v>0.5</v>
      </c>
      <c r="J78" s="42">
        <v>710000000</v>
      </c>
      <c r="K78" s="26" t="s">
        <v>82</v>
      </c>
      <c r="L78" s="26" t="s">
        <v>83</v>
      </c>
      <c r="M78" s="26" t="s">
        <v>101</v>
      </c>
      <c r="N78" s="24"/>
      <c r="O78" s="26" t="s">
        <v>184</v>
      </c>
      <c r="P78" s="26" t="s">
        <v>112</v>
      </c>
      <c r="Q78" s="24"/>
      <c r="R78" s="26"/>
      <c r="S78" s="45"/>
      <c r="T78" s="45"/>
      <c r="U78" s="45">
        <v>28438360</v>
      </c>
      <c r="V78" s="45">
        <f t="shared" si="7"/>
        <v>31850963.200000003</v>
      </c>
      <c r="W78" s="24"/>
      <c r="X78" s="24">
        <v>2017</v>
      </c>
      <c r="Y78" s="44"/>
    </row>
    <row r="79" spans="1:25" s="41" customFormat="1" ht="51" x14ac:dyDescent="0.25">
      <c r="A79" s="72"/>
      <c r="B79" s="24" t="s">
        <v>1190</v>
      </c>
      <c r="C79" s="22" t="s">
        <v>79</v>
      </c>
      <c r="D79" s="26" t="s">
        <v>120</v>
      </c>
      <c r="E79" s="26" t="s">
        <v>121</v>
      </c>
      <c r="F79" s="26" t="s">
        <v>121</v>
      </c>
      <c r="G79" s="26" t="s">
        <v>1200</v>
      </c>
      <c r="H79" s="78" t="s">
        <v>1189</v>
      </c>
      <c r="I79" s="30">
        <v>1</v>
      </c>
      <c r="J79" s="42">
        <v>710000000</v>
      </c>
      <c r="K79" s="26" t="s">
        <v>82</v>
      </c>
      <c r="L79" s="26" t="s">
        <v>83</v>
      </c>
      <c r="M79" s="26" t="s">
        <v>586</v>
      </c>
      <c r="N79" s="24"/>
      <c r="O79" s="26" t="s">
        <v>184</v>
      </c>
      <c r="P79" s="26" t="s">
        <v>112</v>
      </c>
      <c r="Q79" s="24"/>
      <c r="R79" s="26"/>
      <c r="S79" s="45"/>
      <c r="T79" s="45"/>
      <c r="U79" s="45">
        <v>364746</v>
      </c>
      <c r="V79" s="45">
        <f t="shared" si="7"/>
        <v>408515.52</v>
      </c>
      <c r="W79" s="45"/>
      <c r="X79" s="24">
        <v>2017</v>
      </c>
      <c r="Y79" s="44"/>
    </row>
    <row r="80" spans="1:25" s="41" customFormat="1" ht="51" x14ac:dyDescent="0.25">
      <c r="A80" s="72"/>
      <c r="B80" s="24" t="s">
        <v>1191</v>
      </c>
      <c r="C80" s="26" t="s">
        <v>79</v>
      </c>
      <c r="D80" s="26" t="s">
        <v>254</v>
      </c>
      <c r="E80" s="26" t="s">
        <v>255</v>
      </c>
      <c r="F80" s="26" t="s">
        <v>256</v>
      </c>
      <c r="G80" s="26"/>
      <c r="H80" s="24" t="s">
        <v>100</v>
      </c>
      <c r="I80" s="30">
        <v>1</v>
      </c>
      <c r="J80" s="42">
        <v>710000000</v>
      </c>
      <c r="K80" s="26" t="s">
        <v>82</v>
      </c>
      <c r="L80" s="26" t="s">
        <v>83</v>
      </c>
      <c r="M80" s="31" t="s">
        <v>110</v>
      </c>
      <c r="N80" s="24"/>
      <c r="O80" s="26" t="s">
        <v>184</v>
      </c>
      <c r="P80" s="69" t="s">
        <v>112</v>
      </c>
      <c r="Q80" s="24"/>
      <c r="R80" s="26"/>
      <c r="S80" s="45"/>
      <c r="T80" s="45"/>
      <c r="U80" s="45">
        <v>0</v>
      </c>
      <c r="V80" s="45">
        <f t="shared" si="7"/>
        <v>0</v>
      </c>
      <c r="W80" s="45"/>
      <c r="X80" s="24">
        <v>2017</v>
      </c>
      <c r="Y80" s="44" t="s">
        <v>1239</v>
      </c>
    </row>
    <row r="81" spans="1:25" s="41" customFormat="1" ht="51" x14ac:dyDescent="0.25">
      <c r="A81" s="72"/>
      <c r="B81" s="24" t="s">
        <v>1240</v>
      </c>
      <c r="C81" s="26" t="s">
        <v>79</v>
      </c>
      <c r="D81" s="26" t="s">
        <v>254</v>
      </c>
      <c r="E81" s="26" t="s">
        <v>255</v>
      </c>
      <c r="F81" s="26" t="s">
        <v>256</v>
      </c>
      <c r="G81" s="26"/>
      <c r="H81" s="24" t="s">
        <v>100</v>
      </c>
      <c r="I81" s="30">
        <v>1</v>
      </c>
      <c r="J81" s="42">
        <v>710000000</v>
      </c>
      <c r="K81" s="26" t="s">
        <v>82</v>
      </c>
      <c r="L81" s="26" t="s">
        <v>83</v>
      </c>
      <c r="M81" s="31" t="s">
        <v>110</v>
      </c>
      <c r="N81" s="24"/>
      <c r="O81" s="26" t="s">
        <v>1241</v>
      </c>
      <c r="P81" s="69" t="s">
        <v>112</v>
      </c>
      <c r="Q81" s="24"/>
      <c r="R81" s="26"/>
      <c r="S81" s="45"/>
      <c r="T81" s="45"/>
      <c r="U81" s="45">
        <v>96000</v>
      </c>
      <c r="V81" s="45">
        <f t="shared" si="7"/>
        <v>107520.00000000001</v>
      </c>
      <c r="W81" s="45"/>
      <c r="X81" s="24">
        <v>2017</v>
      </c>
      <c r="Y81" s="44"/>
    </row>
    <row r="82" spans="1:25" s="41" customFormat="1" ht="51" x14ac:dyDescent="0.25">
      <c r="A82" s="72"/>
      <c r="B82" s="24" t="s">
        <v>1192</v>
      </c>
      <c r="C82" s="26" t="s">
        <v>79</v>
      </c>
      <c r="D82" s="26" t="s">
        <v>1219</v>
      </c>
      <c r="E82" s="78" t="s">
        <v>175</v>
      </c>
      <c r="F82" s="26" t="s">
        <v>175</v>
      </c>
      <c r="G82" s="26" t="s">
        <v>1220</v>
      </c>
      <c r="H82" s="75" t="s">
        <v>100</v>
      </c>
      <c r="I82" s="30">
        <v>1</v>
      </c>
      <c r="J82" s="42">
        <v>710000000</v>
      </c>
      <c r="K82" s="26" t="s">
        <v>82</v>
      </c>
      <c r="L82" s="26" t="s">
        <v>83</v>
      </c>
      <c r="M82" s="26" t="s">
        <v>101</v>
      </c>
      <c r="N82" s="24"/>
      <c r="O82" s="26" t="s">
        <v>184</v>
      </c>
      <c r="P82" s="69" t="s">
        <v>112</v>
      </c>
      <c r="Q82" s="24"/>
      <c r="R82" s="26"/>
      <c r="S82" s="45"/>
      <c r="T82" s="45"/>
      <c r="U82" s="45">
        <v>1687925</v>
      </c>
      <c r="V82" s="45">
        <f t="shared" si="7"/>
        <v>1890476.0000000002</v>
      </c>
      <c r="W82" s="45"/>
      <c r="X82" s="24">
        <v>2017</v>
      </c>
      <c r="Y82" s="44"/>
    </row>
    <row r="83" spans="1:25" s="41" customFormat="1" ht="38.25" x14ac:dyDescent="0.25">
      <c r="A83" s="72"/>
      <c r="B83" s="24" t="s">
        <v>1193</v>
      </c>
      <c r="C83" s="26" t="s">
        <v>79</v>
      </c>
      <c r="D83" s="26" t="s">
        <v>258</v>
      </c>
      <c r="E83" s="78" t="s">
        <v>259</v>
      </c>
      <c r="F83" s="26" t="s">
        <v>259</v>
      </c>
      <c r="G83" s="26" t="s">
        <v>1221</v>
      </c>
      <c r="H83" s="75" t="s">
        <v>100</v>
      </c>
      <c r="I83" s="30">
        <v>1</v>
      </c>
      <c r="J83" s="42">
        <v>710000000</v>
      </c>
      <c r="K83" s="26" t="s">
        <v>82</v>
      </c>
      <c r="L83" s="26" t="s">
        <v>83</v>
      </c>
      <c r="M83" s="26" t="s">
        <v>101</v>
      </c>
      <c r="N83" s="24"/>
      <c r="O83" s="26" t="s">
        <v>1214</v>
      </c>
      <c r="P83" s="69" t="s">
        <v>112</v>
      </c>
      <c r="Q83" s="24"/>
      <c r="R83" s="26"/>
      <c r="S83" s="45"/>
      <c r="T83" s="45"/>
      <c r="U83" s="45">
        <v>850000</v>
      </c>
      <c r="V83" s="45">
        <f t="shared" si="7"/>
        <v>952000.00000000012</v>
      </c>
      <c r="W83" s="45"/>
      <c r="X83" s="24">
        <v>2017</v>
      </c>
      <c r="Y83" s="44"/>
    </row>
    <row r="84" spans="1:25" s="41" customFormat="1" ht="38.25" x14ac:dyDescent="0.25">
      <c r="A84" s="72"/>
      <c r="B84" s="24" t="s">
        <v>1194</v>
      </c>
      <c r="C84" s="26" t="s">
        <v>79</v>
      </c>
      <c r="D84" s="26" t="s">
        <v>260</v>
      </c>
      <c r="E84" s="78" t="s">
        <v>261</v>
      </c>
      <c r="F84" s="26" t="s">
        <v>261</v>
      </c>
      <c r="G84" s="26" t="s">
        <v>1222</v>
      </c>
      <c r="H84" s="75" t="s">
        <v>100</v>
      </c>
      <c r="I84" s="30">
        <v>1</v>
      </c>
      <c r="J84" s="42">
        <v>710000000</v>
      </c>
      <c r="K84" s="26" t="s">
        <v>82</v>
      </c>
      <c r="L84" s="26" t="s">
        <v>83</v>
      </c>
      <c r="M84" s="26" t="s">
        <v>101</v>
      </c>
      <c r="N84" s="24"/>
      <c r="O84" s="26" t="s">
        <v>1215</v>
      </c>
      <c r="P84" s="69" t="s">
        <v>112</v>
      </c>
      <c r="Q84" s="24"/>
      <c r="R84" s="26"/>
      <c r="S84" s="45"/>
      <c r="T84" s="45"/>
      <c r="U84" s="45">
        <v>115000</v>
      </c>
      <c r="V84" s="45">
        <f t="shared" si="7"/>
        <v>128800.00000000001</v>
      </c>
      <c r="W84" s="45"/>
      <c r="X84" s="24">
        <v>2017</v>
      </c>
      <c r="Y84" s="44"/>
    </row>
    <row r="85" spans="1:25" s="41" customFormat="1" ht="51" x14ac:dyDescent="0.25">
      <c r="A85" s="72"/>
      <c r="B85" s="24" t="s">
        <v>1195</v>
      </c>
      <c r="C85" s="26" t="s">
        <v>79</v>
      </c>
      <c r="D85" s="26" t="s">
        <v>262</v>
      </c>
      <c r="E85" s="78" t="s">
        <v>263</v>
      </c>
      <c r="F85" s="78" t="s">
        <v>263</v>
      </c>
      <c r="G85" s="78" t="s">
        <v>1223</v>
      </c>
      <c r="H85" s="75" t="s">
        <v>100</v>
      </c>
      <c r="I85" s="30">
        <v>1</v>
      </c>
      <c r="J85" s="42">
        <v>710000000</v>
      </c>
      <c r="K85" s="26" t="s">
        <v>82</v>
      </c>
      <c r="L85" s="26" t="s">
        <v>83</v>
      </c>
      <c r="M85" s="26" t="s">
        <v>101</v>
      </c>
      <c r="N85" s="24"/>
      <c r="O85" s="26" t="s">
        <v>1214</v>
      </c>
      <c r="P85" s="69" t="s">
        <v>112</v>
      </c>
      <c r="Q85" s="24"/>
      <c r="R85" s="26"/>
      <c r="S85" s="45"/>
      <c r="T85" s="45"/>
      <c r="U85" s="45">
        <v>270000</v>
      </c>
      <c r="V85" s="45">
        <f t="shared" si="7"/>
        <v>302400</v>
      </c>
      <c r="W85" s="45"/>
      <c r="X85" s="24">
        <v>2017</v>
      </c>
      <c r="Y85" s="44"/>
    </row>
    <row r="86" spans="1:25" s="41" customFormat="1" ht="51" x14ac:dyDescent="0.25">
      <c r="A86" s="72"/>
      <c r="B86" s="24" t="s">
        <v>1196</v>
      </c>
      <c r="C86" s="26" t="s">
        <v>79</v>
      </c>
      <c r="D86" s="26" t="s">
        <v>262</v>
      </c>
      <c r="E86" s="78" t="s">
        <v>263</v>
      </c>
      <c r="F86" s="78" t="s">
        <v>263</v>
      </c>
      <c r="G86" s="78" t="s">
        <v>1224</v>
      </c>
      <c r="H86" s="75" t="s">
        <v>100</v>
      </c>
      <c r="I86" s="30">
        <v>1</v>
      </c>
      <c r="J86" s="42">
        <v>710000000</v>
      </c>
      <c r="K86" s="26" t="s">
        <v>82</v>
      </c>
      <c r="L86" s="26" t="s">
        <v>83</v>
      </c>
      <c r="M86" s="26" t="s">
        <v>101</v>
      </c>
      <c r="N86" s="24"/>
      <c r="O86" s="26" t="s">
        <v>1214</v>
      </c>
      <c r="P86" s="69" t="s">
        <v>112</v>
      </c>
      <c r="Q86" s="24"/>
      <c r="R86" s="26"/>
      <c r="S86" s="45"/>
      <c r="T86" s="45"/>
      <c r="U86" s="45">
        <v>130000</v>
      </c>
      <c r="V86" s="45">
        <f t="shared" si="7"/>
        <v>145600</v>
      </c>
      <c r="W86" s="45"/>
      <c r="X86" s="24">
        <v>2017</v>
      </c>
      <c r="Y86" s="44"/>
    </row>
    <row r="87" spans="1:25" s="41" customFormat="1" ht="51" x14ac:dyDescent="0.25">
      <c r="A87" s="72"/>
      <c r="B87" s="24" t="s">
        <v>1226</v>
      </c>
      <c r="C87" s="26" t="s">
        <v>79</v>
      </c>
      <c r="D87" s="26" t="s">
        <v>128</v>
      </c>
      <c r="E87" s="78" t="s">
        <v>129</v>
      </c>
      <c r="F87" s="78" t="s">
        <v>129</v>
      </c>
      <c r="G87" s="78" t="s">
        <v>1227</v>
      </c>
      <c r="H87" s="75" t="s">
        <v>100</v>
      </c>
      <c r="I87" s="30">
        <v>1</v>
      </c>
      <c r="J87" s="42">
        <v>710000000</v>
      </c>
      <c r="K87" s="26" t="s">
        <v>82</v>
      </c>
      <c r="L87" s="26" t="s">
        <v>83</v>
      </c>
      <c r="M87" s="26" t="s">
        <v>101</v>
      </c>
      <c r="N87" s="24"/>
      <c r="O87" s="26" t="s">
        <v>1228</v>
      </c>
      <c r="P87" s="69" t="s">
        <v>112</v>
      </c>
      <c r="Q87" s="24"/>
      <c r="R87" s="26"/>
      <c r="S87" s="45"/>
      <c r="T87" s="45"/>
      <c r="U87" s="45">
        <v>6890694.6399999997</v>
      </c>
      <c r="V87" s="45">
        <f>U87*1.12</f>
        <v>7717577.9968000008</v>
      </c>
      <c r="W87" s="45"/>
      <c r="X87" s="24">
        <v>2017</v>
      </c>
      <c r="Y87" s="44"/>
    </row>
    <row r="88" spans="1:25" s="41" customFormat="1" ht="89.25" x14ac:dyDescent="0.25">
      <c r="A88" s="72"/>
      <c r="B88" s="24" t="s">
        <v>1229</v>
      </c>
      <c r="C88" s="26" t="s">
        <v>79</v>
      </c>
      <c r="D88" s="26" t="s">
        <v>1230</v>
      </c>
      <c r="E88" s="78" t="s">
        <v>1231</v>
      </c>
      <c r="F88" s="78" t="s">
        <v>1231</v>
      </c>
      <c r="G88" s="78" t="s">
        <v>1232</v>
      </c>
      <c r="H88" s="75" t="s">
        <v>100</v>
      </c>
      <c r="I88" s="30">
        <v>1</v>
      </c>
      <c r="J88" s="42">
        <v>710000000</v>
      </c>
      <c r="K88" s="26" t="s">
        <v>82</v>
      </c>
      <c r="L88" s="26" t="s">
        <v>83</v>
      </c>
      <c r="M88" s="26" t="s">
        <v>586</v>
      </c>
      <c r="N88" s="24"/>
      <c r="O88" s="26" t="s">
        <v>1233</v>
      </c>
      <c r="P88" s="69" t="s">
        <v>1234</v>
      </c>
      <c r="Q88" s="24"/>
      <c r="R88" s="26"/>
      <c r="S88" s="45"/>
      <c r="T88" s="45"/>
      <c r="U88" s="45">
        <v>279697</v>
      </c>
      <c r="V88" s="45">
        <f t="shared" ref="V88:V89" si="8">U88</f>
        <v>279697</v>
      </c>
      <c r="W88" s="45"/>
      <c r="X88" s="24">
        <v>2017</v>
      </c>
      <c r="Y88" s="44"/>
    </row>
    <row r="89" spans="1:25" s="41" customFormat="1" ht="140.25" x14ac:dyDescent="0.25">
      <c r="A89" s="72"/>
      <c r="B89" s="24" t="s">
        <v>1235</v>
      </c>
      <c r="C89" s="26" t="s">
        <v>79</v>
      </c>
      <c r="D89" s="26" t="s">
        <v>1236</v>
      </c>
      <c r="E89" s="78" t="s">
        <v>1237</v>
      </c>
      <c r="F89" s="78" t="s">
        <v>1237</v>
      </c>
      <c r="G89" s="78" t="s">
        <v>1238</v>
      </c>
      <c r="H89" s="75" t="s">
        <v>100</v>
      </c>
      <c r="I89" s="30">
        <v>1</v>
      </c>
      <c r="J89" s="42">
        <v>710000000</v>
      </c>
      <c r="K89" s="26" t="s">
        <v>82</v>
      </c>
      <c r="L89" s="26" t="s">
        <v>83</v>
      </c>
      <c r="M89" s="26" t="s">
        <v>586</v>
      </c>
      <c r="N89" s="24"/>
      <c r="O89" s="26" t="s">
        <v>1233</v>
      </c>
      <c r="P89" s="69" t="s">
        <v>1234</v>
      </c>
      <c r="Q89" s="24"/>
      <c r="R89" s="26"/>
      <c r="S89" s="45"/>
      <c r="T89" s="45"/>
      <c r="U89" s="45">
        <v>141813</v>
      </c>
      <c r="V89" s="45">
        <f t="shared" si="8"/>
        <v>141813</v>
      </c>
      <c r="W89" s="45"/>
      <c r="X89" s="24">
        <v>2017</v>
      </c>
      <c r="Y89" s="44"/>
    </row>
    <row r="90" spans="1:25" s="41" customFormat="1" ht="12.75" x14ac:dyDescent="0.25">
      <c r="A90" s="3"/>
      <c r="B90" s="34" t="s">
        <v>36</v>
      </c>
      <c r="C90" s="35"/>
      <c r="D90" s="36"/>
      <c r="E90" s="37"/>
      <c r="F90" s="37"/>
      <c r="G90" s="37"/>
      <c r="H90" s="37"/>
      <c r="I90" s="37"/>
      <c r="J90" s="37"/>
      <c r="K90" s="37"/>
      <c r="L90" s="37"/>
      <c r="M90" s="37"/>
      <c r="N90" s="37"/>
      <c r="O90" s="37"/>
      <c r="P90" s="37"/>
      <c r="Q90" s="37"/>
      <c r="R90" s="37"/>
      <c r="S90" s="37"/>
      <c r="T90" s="37"/>
      <c r="U90" s="47">
        <f>SUM(U38:U89)</f>
        <v>259177429.63999999</v>
      </c>
      <c r="V90" s="47">
        <f>SUM(V38:V89)</f>
        <v>290228139.99680001</v>
      </c>
      <c r="W90" s="39"/>
      <c r="X90" s="40"/>
      <c r="Y90" s="40"/>
    </row>
    <row r="91" spans="1:25" s="41" customFormat="1" ht="12.75" x14ac:dyDescent="0.25">
      <c r="A91" s="2"/>
      <c r="B91" s="40"/>
      <c r="C91" s="40"/>
      <c r="D91" s="37"/>
      <c r="E91" s="37"/>
      <c r="F91" s="37"/>
      <c r="G91" s="37"/>
      <c r="H91" s="37"/>
      <c r="I91" s="37"/>
      <c r="J91" s="37"/>
      <c r="K91" s="37"/>
      <c r="L91" s="37"/>
      <c r="M91" s="37"/>
      <c r="N91" s="37"/>
      <c r="O91" s="37"/>
      <c r="P91" s="37"/>
      <c r="Q91" s="37"/>
      <c r="R91" s="37"/>
      <c r="S91" s="37"/>
      <c r="T91" s="37"/>
      <c r="U91" s="37"/>
      <c r="V91" s="39"/>
      <c r="W91" s="39"/>
      <c r="X91" s="40"/>
      <c r="Y91" s="40"/>
    </row>
    <row r="92" spans="1:25" x14ac:dyDescent="0.25">
      <c r="B92" s="48" t="s">
        <v>182</v>
      </c>
      <c r="C92" s="48"/>
      <c r="D92" s="40"/>
      <c r="E92" s="48"/>
      <c r="F92" s="37"/>
      <c r="G92" s="37"/>
      <c r="H92" s="37"/>
      <c r="I92" s="37"/>
      <c r="J92" s="37"/>
      <c r="K92" s="37"/>
      <c r="L92" s="37"/>
      <c r="M92" s="37"/>
      <c r="N92" s="37"/>
      <c r="O92" s="37"/>
      <c r="P92" s="37"/>
      <c r="Q92" s="37"/>
      <c r="R92" s="37"/>
      <c r="S92" s="37"/>
      <c r="T92" s="37"/>
      <c r="U92" s="47">
        <f>SUM(U90+U33+U36)</f>
        <v>776688423.49671423</v>
      </c>
      <c r="V92" s="47">
        <f>SUM(U92)</f>
        <v>776688423.49671423</v>
      </c>
      <c r="W92" s="39"/>
      <c r="X92" s="40"/>
      <c r="Y92" s="40"/>
    </row>
    <row r="93" spans="1:25" x14ac:dyDescent="0.25">
      <c r="B93" s="49"/>
      <c r="C93" s="49"/>
      <c r="D93" s="50"/>
      <c r="E93" s="49"/>
      <c r="F93" s="51"/>
      <c r="G93" s="51"/>
      <c r="H93" s="51"/>
      <c r="I93" s="51"/>
      <c r="J93" s="51"/>
      <c r="K93" s="51"/>
      <c r="L93" s="51"/>
      <c r="M93" s="2"/>
      <c r="N93" s="2"/>
      <c r="O93" s="2"/>
      <c r="P93" s="2"/>
      <c r="Q93" s="2"/>
      <c r="R93" s="2"/>
      <c r="S93" s="2"/>
      <c r="T93" s="2"/>
      <c r="U93" s="2"/>
      <c r="V93" s="2"/>
      <c r="W93" s="2"/>
    </row>
    <row r="94" spans="1:25" ht="15.75" x14ac:dyDescent="0.25">
      <c r="C94" s="52" t="s">
        <v>37</v>
      </c>
      <c r="D94" s="53"/>
      <c r="E94" s="53"/>
      <c r="F94" s="54"/>
      <c r="G94" s="54"/>
      <c r="H94" s="54"/>
      <c r="I94" s="53"/>
      <c r="J94" s="53"/>
      <c r="K94" s="53"/>
      <c r="L94" s="53"/>
      <c r="M94" s="54"/>
      <c r="N94" s="54"/>
      <c r="O94" s="54"/>
      <c r="P94" s="54"/>
      <c r="Q94" s="54"/>
      <c r="R94" s="54"/>
      <c r="S94" s="54"/>
      <c r="T94" s="54"/>
      <c r="U94" s="54"/>
      <c r="V94" s="54"/>
      <c r="W94" s="54"/>
      <c r="X94" s="54"/>
      <c r="Y94" s="54"/>
    </row>
    <row r="95" spans="1:25" ht="15.75" x14ac:dyDescent="0.25">
      <c r="C95" s="52" t="s">
        <v>38</v>
      </c>
      <c r="D95" s="54"/>
      <c r="E95" s="54"/>
      <c r="F95" s="54"/>
      <c r="G95" s="54"/>
      <c r="H95" s="54"/>
      <c r="I95" s="54"/>
      <c r="J95" s="54"/>
      <c r="K95" s="54"/>
      <c r="L95" s="54"/>
      <c r="M95" s="54"/>
      <c r="N95" s="54"/>
      <c r="O95" s="54"/>
      <c r="P95" s="54"/>
      <c r="Q95" s="54"/>
      <c r="R95" s="54"/>
      <c r="S95" s="54"/>
      <c r="T95" s="54"/>
      <c r="U95" s="54"/>
      <c r="V95" s="54"/>
      <c r="W95" s="54"/>
      <c r="X95" s="54"/>
      <c r="Y95" s="54"/>
    </row>
    <row r="96" spans="1:25" ht="15.75" x14ac:dyDescent="0.25">
      <c r="B96" s="54"/>
      <c r="C96" s="52" t="s">
        <v>39</v>
      </c>
      <c r="D96" s="54"/>
      <c r="E96" s="54"/>
      <c r="F96" s="54"/>
      <c r="G96" s="54"/>
      <c r="H96" s="54"/>
      <c r="I96" s="54"/>
      <c r="J96" s="54"/>
      <c r="K96" s="54"/>
      <c r="L96" s="54"/>
      <c r="M96" s="54"/>
      <c r="N96" s="54"/>
      <c r="O96" s="54"/>
      <c r="P96" s="54"/>
      <c r="Q96" s="54"/>
      <c r="R96" s="54"/>
      <c r="S96" s="54"/>
      <c r="T96" s="54"/>
      <c r="U96" s="54"/>
      <c r="V96" s="54"/>
      <c r="W96" s="54"/>
      <c r="X96" s="54"/>
      <c r="Y96" s="54"/>
    </row>
    <row r="97" spans="1:25" ht="15.75" x14ac:dyDescent="0.25">
      <c r="C97" s="55" t="s">
        <v>40</v>
      </c>
      <c r="D97" s="56"/>
      <c r="E97" s="56"/>
      <c r="F97" s="56"/>
      <c r="G97" s="57"/>
      <c r="H97" s="54"/>
      <c r="I97" s="54"/>
      <c r="J97" s="54"/>
      <c r="K97" s="54"/>
      <c r="L97" s="54"/>
      <c r="M97" s="54"/>
      <c r="N97" s="54"/>
      <c r="O97" s="54"/>
      <c r="P97" s="54"/>
      <c r="Q97" s="54"/>
      <c r="R97" s="54"/>
      <c r="S97" s="54"/>
      <c r="T97" s="54"/>
      <c r="U97" s="54"/>
      <c r="V97" s="54"/>
      <c r="W97" s="54"/>
      <c r="X97" s="54"/>
      <c r="Y97" s="54"/>
    </row>
    <row r="98" spans="1:25" ht="15.75" x14ac:dyDescent="0.25">
      <c r="B98" s="58">
        <v>1</v>
      </c>
      <c r="C98" s="61" t="s">
        <v>41</v>
      </c>
      <c r="D98" s="59"/>
      <c r="E98" s="59"/>
      <c r="F98" s="59"/>
      <c r="G98" s="59"/>
      <c r="H98" s="59"/>
      <c r="I98" s="59"/>
      <c r="J98" s="59"/>
      <c r="K98" s="59"/>
      <c r="L98" s="59"/>
      <c r="M98" s="59"/>
      <c r="N98" s="59"/>
      <c r="O98" s="59"/>
      <c r="P98" s="59"/>
      <c r="Q98" s="59"/>
      <c r="R98" s="59"/>
      <c r="S98" s="59"/>
      <c r="T98" s="59"/>
      <c r="U98" s="59"/>
      <c r="V98" s="59"/>
      <c r="W98" s="59"/>
      <c r="X98" s="59"/>
      <c r="Y98" s="52"/>
    </row>
    <row r="99" spans="1:25" ht="15.75" x14ac:dyDescent="0.25">
      <c r="B99" s="58"/>
      <c r="C99" s="60" t="s">
        <v>42</v>
      </c>
      <c r="D99" s="59"/>
      <c r="E99" s="59"/>
      <c r="F99" s="59"/>
      <c r="G99" s="59"/>
      <c r="H99" s="59"/>
      <c r="I99" s="59"/>
      <c r="J99" s="59"/>
      <c r="K99" s="59"/>
      <c r="L99" s="59"/>
      <c r="M99" s="59"/>
      <c r="N99" s="59"/>
      <c r="O99" s="59"/>
      <c r="P99" s="59"/>
      <c r="Q99" s="59"/>
      <c r="R99" s="59"/>
      <c r="S99" s="59"/>
      <c r="T99" s="59"/>
      <c r="U99" s="59"/>
      <c r="V99" s="59"/>
      <c r="W99" s="59"/>
      <c r="X99" s="59"/>
      <c r="Y99" s="52"/>
    </row>
    <row r="100" spans="1:25" ht="15.75" x14ac:dyDescent="0.25">
      <c r="B100" s="58"/>
      <c r="C100" s="61" t="s">
        <v>43</v>
      </c>
      <c r="D100" s="59"/>
      <c r="E100" s="59"/>
      <c r="F100" s="59"/>
      <c r="G100" s="59"/>
      <c r="H100" s="59"/>
      <c r="I100" s="59"/>
      <c r="J100" s="59"/>
      <c r="K100" s="59"/>
      <c r="L100" s="59"/>
      <c r="M100" s="59"/>
      <c r="N100" s="59"/>
      <c r="O100" s="59"/>
      <c r="P100" s="59"/>
      <c r="Q100" s="59"/>
      <c r="R100" s="59"/>
      <c r="S100" s="59"/>
      <c r="T100" s="59"/>
      <c r="U100" s="59"/>
      <c r="V100" s="59"/>
      <c r="W100" s="59"/>
      <c r="X100" s="59"/>
      <c r="Y100" s="52"/>
    </row>
    <row r="101" spans="1:25" ht="15.75" x14ac:dyDescent="0.25">
      <c r="B101" s="58"/>
      <c r="C101" s="52" t="s">
        <v>44</v>
      </c>
      <c r="D101" s="62"/>
      <c r="E101" s="62"/>
      <c r="F101" s="62"/>
      <c r="G101" s="62"/>
      <c r="H101" s="62"/>
      <c r="I101" s="62"/>
      <c r="J101" s="62"/>
      <c r="K101" s="62"/>
      <c r="L101" s="62"/>
      <c r="M101" s="62"/>
      <c r="N101" s="59"/>
      <c r="O101" s="59"/>
      <c r="P101" s="59"/>
      <c r="Q101" s="59"/>
      <c r="R101" s="59"/>
      <c r="S101" s="59"/>
      <c r="T101" s="59"/>
      <c r="U101" s="59"/>
      <c r="V101" s="59"/>
      <c r="W101" s="59"/>
      <c r="X101" s="59"/>
      <c r="Y101" s="52"/>
    </row>
    <row r="102" spans="1:25" ht="15.75" x14ac:dyDescent="0.25">
      <c r="B102" s="58"/>
      <c r="C102" s="55" t="s">
        <v>45</v>
      </c>
      <c r="D102" s="62"/>
      <c r="E102" s="62"/>
      <c r="F102" s="62"/>
      <c r="G102" s="62"/>
      <c r="H102" s="62"/>
      <c r="I102" s="62"/>
      <c r="J102" s="62"/>
      <c r="K102" s="62"/>
      <c r="L102" s="62"/>
      <c r="M102" s="62"/>
      <c r="N102" s="59"/>
      <c r="O102" s="59"/>
      <c r="P102" s="59"/>
      <c r="Q102" s="59"/>
      <c r="R102" s="59"/>
      <c r="S102" s="59"/>
      <c r="T102" s="59"/>
      <c r="U102" s="59"/>
      <c r="V102" s="59"/>
      <c r="W102" s="59"/>
      <c r="X102" s="59"/>
      <c r="Y102" s="52"/>
    </row>
    <row r="103" spans="1:25" ht="15.75" x14ac:dyDescent="0.25">
      <c r="A103" s="63"/>
      <c r="B103" s="58"/>
      <c r="C103" s="55" t="s">
        <v>46</v>
      </c>
      <c r="D103" s="62"/>
      <c r="E103" s="62"/>
      <c r="F103" s="62"/>
      <c r="G103" s="62"/>
      <c r="H103" s="62"/>
      <c r="I103" s="62"/>
      <c r="J103" s="62"/>
      <c r="K103" s="62"/>
      <c r="L103" s="62"/>
      <c r="M103" s="62"/>
      <c r="N103" s="59"/>
      <c r="O103" s="59"/>
      <c r="P103" s="59"/>
      <c r="Q103" s="59"/>
      <c r="R103" s="59"/>
      <c r="S103" s="59"/>
      <c r="T103" s="59"/>
      <c r="U103" s="59"/>
      <c r="V103" s="59"/>
      <c r="W103" s="59"/>
      <c r="X103" s="59"/>
      <c r="Y103" s="52"/>
    </row>
    <row r="104" spans="1:25" ht="15.75" x14ac:dyDescent="0.25">
      <c r="A104" s="63"/>
      <c r="B104" s="58"/>
      <c r="C104" s="61" t="s">
        <v>47</v>
      </c>
      <c r="D104" s="59"/>
      <c r="E104" s="59"/>
      <c r="F104" s="59"/>
      <c r="G104" s="59"/>
      <c r="H104" s="59"/>
      <c r="I104" s="59"/>
      <c r="J104" s="59"/>
      <c r="K104" s="59"/>
      <c r="L104" s="59"/>
      <c r="M104" s="59"/>
      <c r="N104" s="59"/>
      <c r="O104" s="59"/>
      <c r="P104" s="59"/>
      <c r="Q104" s="59"/>
      <c r="R104" s="59"/>
      <c r="S104" s="59"/>
      <c r="T104" s="59"/>
      <c r="U104" s="59"/>
      <c r="V104" s="59"/>
      <c r="W104" s="59"/>
      <c r="X104" s="59"/>
      <c r="Y104" s="52"/>
    </row>
    <row r="105" spans="1:25" ht="15.75" x14ac:dyDescent="0.25">
      <c r="A105" s="63"/>
      <c r="B105" s="54"/>
      <c r="C105" s="52" t="s">
        <v>48</v>
      </c>
      <c r="D105" s="64"/>
      <c r="E105" s="64"/>
      <c r="F105" s="64"/>
      <c r="G105" s="65"/>
      <c r="H105" s="64"/>
      <c r="I105" s="64"/>
      <c r="J105" s="64"/>
      <c r="K105" s="64"/>
      <c r="L105" s="64"/>
      <c r="M105" s="64"/>
      <c r="N105" s="64"/>
      <c r="O105" s="64"/>
      <c r="P105" s="64"/>
      <c r="Q105" s="64"/>
      <c r="R105" s="64"/>
      <c r="S105" s="64"/>
      <c r="T105" s="64"/>
      <c r="U105" s="64"/>
      <c r="V105" s="64"/>
      <c r="W105" s="64"/>
      <c r="X105" s="64"/>
      <c r="Y105" s="52"/>
    </row>
    <row r="106" spans="1:25" ht="15.75" x14ac:dyDescent="0.25">
      <c r="A106" s="63"/>
      <c r="B106" s="54"/>
      <c r="C106" s="52" t="s">
        <v>49</v>
      </c>
      <c r="D106" s="62"/>
      <c r="E106" s="62"/>
      <c r="F106" s="62"/>
      <c r="G106" s="62"/>
      <c r="H106" s="62"/>
      <c r="I106" s="62"/>
      <c r="J106" s="62"/>
      <c r="K106" s="62"/>
      <c r="L106" s="62"/>
      <c r="M106" s="62"/>
      <c r="N106" s="62"/>
      <c r="O106" s="62"/>
      <c r="P106" s="62"/>
      <c r="Q106" s="62"/>
      <c r="R106" s="62"/>
      <c r="S106" s="62"/>
      <c r="T106" s="62"/>
      <c r="U106" s="62"/>
      <c r="V106" s="62"/>
      <c r="W106" s="62"/>
      <c r="X106" s="62"/>
      <c r="Y106" s="52"/>
    </row>
    <row r="107" spans="1:25" ht="15.75" x14ac:dyDescent="0.25">
      <c r="A107" s="63"/>
      <c r="B107" s="54"/>
      <c r="C107" s="52" t="s">
        <v>50</v>
      </c>
      <c r="D107" s="59"/>
      <c r="E107" s="59"/>
      <c r="F107" s="59"/>
      <c r="G107" s="59"/>
      <c r="H107" s="59"/>
      <c r="I107" s="59"/>
      <c r="J107" s="59"/>
      <c r="K107" s="59"/>
      <c r="L107" s="59"/>
      <c r="M107" s="59"/>
      <c r="N107" s="59"/>
      <c r="O107" s="59"/>
      <c r="P107" s="59"/>
      <c r="Q107" s="59"/>
      <c r="R107" s="59"/>
      <c r="S107" s="59"/>
      <c r="T107" s="59"/>
      <c r="U107" s="59"/>
      <c r="V107" s="59"/>
      <c r="W107" s="59"/>
      <c r="X107" s="59"/>
      <c r="Y107" s="52"/>
    </row>
    <row r="108" spans="1:25" ht="15.75" x14ac:dyDescent="0.25">
      <c r="A108" s="63"/>
      <c r="B108" s="54"/>
      <c r="C108" s="61" t="s">
        <v>51</v>
      </c>
      <c r="D108" s="59"/>
      <c r="E108" s="59"/>
      <c r="F108" s="59"/>
      <c r="G108" s="59"/>
      <c r="H108" s="59"/>
      <c r="I108" s="59"/>
      <c r="J108" s="59"/>
      <c r="K108" s="59"/>
      <c r="L108" s="59"/>
      <c r="M108" s="59"/>
      <c r="N108" s="59"/>
      <c r="O108" s="59"/>
      <c r="P108" s="59"/>
      <c r="Q108" s="59"/>
      <c r="R108" s="59"/>
      <c r="S108" s="59"/>
      <c r="T108" s="59"/>
      <c r="U108" s="59"/>
      <c r="V108" s="59"/>
      <c r="W108" s="59"/>
      <c r="X108" s="59"/>
      <c r="Y108" s="52"/>
    </row>
    <row r="109" spans="1:25" ht="15.75" x14ac:dyDescent="0.25">
      <c r="A109" s="63"/>
      <c r="B109" s="54"/>
      <c r="C109" s="61" t="s">
        <v>52</v>
      </c>
      <c r="D109" s="59"/>
      <c r="E109" s="59"/>
      <c r="F109" s="59"/>
      <c r="G109" s="59"/>
      <c r="H109" s="59"/>
      <c r="I109" s="59"/>
      <c r="J109" s="59"/>
      <c r="K109" s="59"/>
      <c r="L109" s="59"/>
      <c r="M109" s="59"/>
      <c r="N109" s="59"/>
      <c r="O109" s="59"/>
      <c r="P109" s="59"/>
      <c r="Q109" s="59"/>
      <c r="R109" s="59"/>
      <c r="S109" s="59"/>
      <c r="T109" s="59"/>
      <c r="U109" s="59"/>
      <c r="V109" s="59"/>
      <c r="W109" s="59"/>
      <c r="X109" s="59"/>
      <c r="Y109" s="52"/>
    </row>
    <row r="110" spans="1:25" ht="15.75" x14ac:dyDescent="0.25">
      <c r="A110" s="63"/>
      <c r="B110" s="54"/>
      <c r="C110" s="52" t="s">
        <v>53</v>
      </c>
      <c r="D110" s="62"/>
      <c r="E110" s="62"/>
      <c r="F110" s="62"/>
      <c r="G110" s="62"/>
      <c r="H110" s="62"/>
      <c r="I110" s="62"/>
      <c r="J110" s="62"/>
      <c r="K110" s="62"/>
      <c r="L110" s="62"/>
      <c r="M110" s="62"/>
      <c r="N110" s="62"/>
      <c r="O110" s="62"/>
      <c r="P110" s="62"/>
      <c r="Q110" s="62"/>
      <c r="R110" s="62"/>
      <c r="S110" s="62"/>
      <c r="T110" s="62"/>
      <c r="U110" s="62"/>
      <c r="V110" s="62"/>
      <c r="W110" s="62"/>
      <c r="X110" s="62"/>
      <c r="Y110" s="52"/>
    </row>
    <row r="111" spans="1:25" ht="15.75" x14ac:dyDescent="0.25">
      <c r="A111" s="63"/>
      <c r="B111" s="54"/>
      <c r="C111" s="66" t="s">
        <v>54</v>
      </c>
      <c r="D111" s="66"/>
      <c r="E111" s="66"/>
      <c r="F111" s="66"/>
      <c r="G111" s="66"/>
      <c r="H111" s="66"/>
      <c r="I111" s="66"/>
      <c r="J111" s="66"/>
      <c r="K111" s="66"/>
      <c r="L111" s="66"/>
      <c r="M111" s="62"/>
      <c r="N111" s="62"/>
      <c r="O111" s="62"/>
      <c r="P111" s="62"/>
      <c r="Q111" s="62"/>
      <c r="R111" s="62"/>
      <c r="S111" s="62"/>
      <c r="T111" s="62"/>
      <c r="U111" s="62"/>
      <c r="V111" s="62"/>
      <c r="W111" s="62"/>
      <c r="X111" s="62"/>
      <c r="Y111" s="62"/>
    </row>
    <row r="112" spans="1:25" ht="15.75" x14ac:dyDescent="0.25">
      <c r="A112" s="63"/>
      <c r="B112" s="58">
        <v>2</v>
      </c>
      <c r="C112" s="52" t="s">
        <v>55</v>
      </c>
      <c r="D112" s="52"/>
      <c r="E112" s="52"/>
      <c r="F112" s="52"/>
      <c r="G112" s="52"/>
      <c r="H112" s="52"/>
      <c r="I112" s="52"/>
      <c r="J112" s="52"/>
      <c r="K112" s="52"/>
      <c r="L112" s="52"/>
      <c r="M112" s="52"/>
      <c r="N112" s="52"/>
      <c r="O112" s="52"/>
      <c r="P112" s="52"/>
      <c r="Q112" s="52"/>
      <c r="R112" s="52"/>
      <c r="S112" s="52"/>
      <c r="T112" s="52"/>
      <c r="U112" s="52"/>
      <c r="V112" s="52"/>
      <c r="W112" s="52"/>
      <c r="X112" s="52"/>
      <c r="Y112" s="52"/>
    </row>
    <row r="113" spans="1:25" ht="15.75" x14ac:dyDescent="0.25">
      <c r="A113" s="63"/>
      <c r="B113" s="58">
        <v>3</v>
      </c>
      <c r="C113" s="52" t="s">
        <v>56</v>
      </c>
      <c r="D113" s="52"/>
      <c r="E113" s="52"/>
      <c r="F113" s="52"/>
      <c r="G113" s="52"/>
      <c r="H113" s="52"/>
      <c r="I113" s="52"/>
      <c r="J113" s="52"/>
      <c r="K113" s="52"/>
      <c r="L113" s="52"/>
      <c r="M113" s="52"/>
      <c r="N113" s="52"/>
      <c r="O113" s="52"/>
      <c r="P113" s="52"/>
      <c r="Q113" s="52"/>
      <c r="R113" s="52"/>
      <c r="S113" s="52"/>
      <c r="T113" s="52"/>
      <c r="U113" s="52"/>
      <c r="V113" s="52"/>
      <c r="W113" s="52"/>
      <c r="X113" s="52"/>
      <c r="Y113" s="52"/>
    </row>
    <row r="114" spans="1:25" ht="15.75" x14ac:dyDescent="0.25">
      <c r="A114" s="63"/>
      <c r="B114" s="58">
        <v>4</v>
      </c>
      <c r="C114" s="52" t="s">
        <v>57</v>
      </c>
      <c r="D114" s="52"/>
      <c r="E114" s="52"/>
      <c r="F114" s="52"/>
      <c r="G114" s="52"/>
      <c r="H114" s="52"/>
      <c r="I114" s="52"/>
      <c r="J114" s="52"/>
      <c r="K114" s="52"/>
      <c r="L114" s="52"/>
      <c r="M114" s="52"/>
      <c r="N114" s="52"/>
      <c r="O114" s="52"/>
      <c r="P114" s="52"/>
      <c r="Q114" s="52"/>
      <c r="R114" s="52"/>
      <c r="S114" s="52"/>
      <c r="T114" s="52"/>
      <c r="U114" s="52"/>
      <c r="V114" s="52"/>
      <c r="W114" s="52"/>
      <c r="X114" s="52"/>
      <c r="Y114" s="52"/>
    </row>
    <row r="115" spans="1:25" ht="15.75" x14ac:dyDescent="0.25">
      <c r="A115" s="63"/>
      <c r="B115" s="58">
        <v>5</v>
      </c>
      <c r="C115" s="52" t="s">
        <v>58</v>
      </c>
      <c r="D115" s="59"/>
      <c r="E115" s="59"/>
      <c r="F115" s="59"/>
      <c r="G115" s="59"/>
      <c r="H115" s="59"/>
      <c r="I115" s="59"/>
      <c r="J115" s="59"/>
      <c r="K115" s="59"/>
      <c r="L115" s="59"/>
      <c r="M115" s="59"/>
      <c r="N115" s="59"/>
      <c r="O115" s="59"/>
      <c r="P115" s="59"/>
      <c r="Q115" s="59"/>
      <c r="R115" s="59"/>
      <c r="S115" s="59"/>
      <c r="T115" s="59"/>
      <c r="U115" s="59"/>
      <c r="V115" s="59"/>
      <c r="W115" s="59"/>
      <c r="X115" s="59"/>
      <c r="Y115" s="59"/>
    </row>
    <row r="116" spans="1:25" ht="15.75" x14ac:dyDescent="0.25">
      <c r="A116" s="63"/>
      <c r="B116" s="58">
        <v>6</v>
      </c>
      <c r="C116" s="52" t="s">
        <v>59</v>
      </c>
      <c r="D116" s="59"/>
      <c r="E116" s="59"/>
      <c r="F116" s="59"/>
      <c r="G116" s="59"/>
      <c r="H116" s="59"/>
      <c r="I116" s="59"/>
      <c r="J116" s="59"/>
      <c r="K116" s="59"/>
      <c r="L116" s="59"/>
      <c r="M116" s="59"/>
      <c r="N116" s="59"/>
      <c r="O116" s="59"/>
      <c r="P116" s="59"/>
      <c r="Q116" s="59"/>
      <c r="R116" s="59"/>
      <c r="S116" s="59"/>
      <c r="T116" s="59"/>
      <c r="U116" s="59"/>
      <c r="V116" s="59"/>
      <c r="W116" s="59"/>
      <c r="X116" s="59"/>
      <c r="Y116" s="59"/>
    </row>
    <row r="117" spans="1:25" ht="15.75" x14ac:dyDescent="0.25">
      <c r="A117" s="63"/>
      <c r="B117" s="58">
        <v>7</v>
      </c>
      <c r="C117" s="52" t="s">
        <v>60</v>
      </c>
      <c r="D117" s="52"/>
      <c r="E117" s="52"/>
      <c r="F117" s="52"/>
      <c r="G117" s="52"/>
      <c r="H117" s="52"/>
      <c r="I117" s="52"/>
      <c r="J117" s="52"/>
      <c r="K117" s="52"/>
      <c r="L117" s="52"/>
      <c r="M117" s="52"/>
      <c r="N117" s="52"/>
      <c r="O117" s="52"/>
      <c r="P117" s="52"/>
      <c r="Q117" s="52"/>
      <c r="R117" s="52"/>
      <c r="S117" s="52"/>
      <c r="T117" s="52"/>
      <c r="U117" s="52"/>
      <c r="V117" s="52"/>
      <c r="W117" s="52"/>
      <c r="X117" s="52"/>
      <c r="Y117" s="52"/>
    </row>
    <row r="118" spans="1:25" ht="15.75" x14ac:dyDescent="0.25">
      <c r="A118" s="63"/>
      <c r="B118" s="58">
        <v>8</v>
      </c>
      <c r="C118" s="52" t="s">
        <v>61</v>
      </c>
      <c r="D118" s="52"/>
      <c r="E118" s="52"/>
      <c r="F118" s="52"/>
      <c r="G118" s="52"/>
      <c r="H118" s="52"/>
      <c r="I118" s="52"/>
      <c r="J118" s="52"/>
      <c r="K118" s="52"/>
      <c r="L118" s="52"/>
      <c r="M118" s="52"/>
      <c r="N118" s="52"/>
      <c r="O118" s="52"/>
      <c r="P118" s="52"/>
      <c r="Q118" s="52"/>
      <c r="R118" s="52"/>
      <c r="S118" s="52"/>
      <c r="T118" s="52"/>
      <c r="U118" s="52"/>
      <c r="V118" s="52"/>
      <c r="W118" s="52"/>
      <c r="X118" s="52"/>
      <c r="Y118" s="52"/>
    </row>
    <row r="119" spans="1:25" ht="15.75" x14ac:dyDescent="0.25">
      <c r="A119" s="63"/>
      <c r="B119" s="58">
        <v>9</v>
      </c>
      <c r="C119" s="52" t="s">
        <v>62</v>
      </c>
      <c r="D119" s="52"/>
      <c r="E119" s="52"/>
      <c r="F119" s="52"/>
      <c r="G119" s="52"/>
      <c r="H119" s="52"/>
      <c r="I119" s="52"/>
      <c r="J119" s="52"/>
      <c r="K119" s="52"/>
      <c r="L119" s="52"/>
      <c r="M119" s="52"/>
      <c r="N119" s="52"/>
      <c r="O119" s="52"/>
      <c r="P119" s="52"/>
      <c r="Q119" s="52"/>
      <c r="R119" s="52"/>
      <c r="S119" s="52"/>
      <c r="T119" s="52"/>
      <c r="U119" s="52"/>
      <c r="V119" s="52"/>
      <c r="W119" s="52"/>
      <c r="X119" s="52"/>
      <c r="Y119" s="52"/>
    </row>
    <row r="120" spans="1:25" ht="15.75" x14ac:dyDescent="0.25">
      <c r="A120" s="63"/>
      <c r="B120" s="58">
        <v>10</v>
      </c>
      <c r="C120" s="52" t="s">
        <v>63</v>
      </c>
      <c r="D120" s="52"/>
      <c r="E120" s="52"/>
      <c r="F120" s="52"/>
      <c r="G120" s="52"/>
      <c r="H120" s="52"/>
      <c r="I120" s="52"/>
      <c r="J120" s="52"/>
      <c r="K120" s="52"/>
      <c r="L120" s="52"/>
      <c r="M120" s="52"/>
      <c r="N120" s="52"/>
      <c r="O120" s="52"/>
      <c r="P120" s="52"/>
      <c r="Q120" s="52"/>
      <c r="R120" s="52"/>
      <c r="S120" s="52"/>
      <c r="T120" s="52"/>
      <c r="U120" s="52"/>
      <c r="V120" s="52"/>
      <c r="W120" s="52"/>
      <c r="X120" s="52"/>
      <c r="Y120" s="52"/>
    </row>
    <row r="121" spans="1:25" ht="15.75" x14ac:dyDescent="0.25">
      <c r="A121" s="63"/>
      <c r="B121" s="58">
        <v>11</v>
      </c>
      <c r="C121" s="52" t="s">
        <v>64</v>
      </c>
      <c r="D121" s="59"/>
      <c r="E121" s="59"/>
      <c r="F121" s="59"/>
      <c r="G121" s="59"/>
      <c r="H121" s="59"/>
      <c r="I121" s="59"/>
      <c r="J121" s="59"/>
      <c r="K121" s="59"/>
      <c r="L121" s="59"/>
      <c r="M121" s="59"/>
      <c r="N121" s="59"/>
      <c r="O121" s="59"/>
      <c r="P121" s="59"/>
      <c r="Q121" s="59"/>
      <c r="R121" s="59"/>
      <c r="S121" s="59"/>
      <c r="T121" s="59"/>
      <c r="U121" s="59"/>
      <c r="V121" s="59"/>
      <c r="W121" s="59"/>
      <c r="X121" s="59"/>
      <c r="Y121" s="59"/>
    </row>
    <row r="122" spans="1:25" ht="15.75" x14ac:dyDescent="0.25">
      <c r="A122" s="63"/>
      <c r="B122" s="58">
        <v>12</v>
      </c>
      <c r="C122" s="52" t="s">
        <v>65</v>
      </c>
      <c r="D122" s="59"/>
      <c r="E122" s="59"/>
      <c r="F122" s="59"/>
      <c r="G122" s="59"/>
      <c r="H122" s="59"/>
      <c r="I122" s="59"/>
      <c r="J122" s="59"/>
      <c r="K122" s="59"/>
      <c r="L122" s="59"/>
      <c r="M122" s="59"/>
      <c r="N122" s="59"/>
      <c r="O122" s="59"/>
      <c r="P122" s="59"/>
      <c r="Q122" s="59"/>
      <c r="R122" s="52"/>
      <c r="S122" s="52"/>
      <c r="T122" s="52"/>
      <c r="U122" s="52"/>
      <c r="V122" s="52"/>
      <c r="W122" s="52"/>
      <c r="X122" s="52"/>
      <c r="Y122" s="52"/>
    </row>
    <row r="123" spans="1:25" ht="15.75" x14ac:dyDescent="0.25">
      <c r="A123" s="63"/>
      <c r="B123" s="58"/>
      <c r="C123" s="52"/>
      <c r="D123" s="59"/>
      <c r="E123" s="59"/>
      <c r="F123" s="59"/>
      <c r="G123" s="59"/>
      <c r="H123" s="59"/>
      <c r="I123" s="59"/>
      <c r="J123" s="59"/>
      <c r="K123" s="59"/>
      <c r="L123" s="59"/>
      <c r="M123" s="59"/>
      <c r="N123" s="59"/>
      <c r="O123" s="59"/>
      <c r="P123" s="59"/>
      <c r="Q123" s="59"/>
      <c r="R123" s="52"/>
      <c r="S123" s="52"/>
      <c r="T123" s="52"/>
      <c r="U123" s="52"/>
      <c r="V123" s="52"/>
      <c r="W123" s="52"/>
      <c r="X123" s="52"/>
      <c r="Y123" s="52"/>
    </row>
    <row r="124" spans="1:25" ht="15.75" x14ac:dyDescent="0.25">
      <c r="A124" s="63"/>
      <c r="B124" s="58">
        <v>13</v>
      </c>
      <c r="C124" s="52" t="s">
        <v>66</v>
      </c>
      <c r="D124" s="59"/>
      <c r="E124" s="59"/>
      <c r="F124" s="59"/>
      <c r="G124" s="59"/>
      <c r="H124" s="59"/>
      <c r="I124" s="59"/>
      <c r="J124" s="59"/>
      <c r="K124" s="59"/>
      <c r="L124" s="59"/>
      <c r="M124" s="59"/>
      <c r="N124" s="59"/>
      <c r="O124" s="59"/>
      <c r="P124" s="59"/>
      <c r="Q124" s="59"/>
      <c r="R124" s="52"/>
      <c r="S124" s="52"/>
      <c r="T124" s="52"/>
      <c r="U124" s="52"/>
      <c r="V124" s="52"/>
      <c r="W124" s="52"/>
      <c r="X124" s="52"/>
      <c r="Y124" s="52"/>
    </row>
    <row r="125" spans="1:25" ht="15.75" x14ac:dyDescent="0.25">
      <c r="A125" s="63"/>
      <c r="B125" s="58">
        <v>14</v>
      </c>
      <c r="C125" s="52" t="s">
        <v>67</v>
      </c>
      <c r="D125" s="59"/>
      <c r="E125" s="59"/>
      <c r="F125" s="59"/>
      <c r="G125" s="59"/>
      <c r="H125" s="59"/>
      <c r="I125" s="59"/>
      <c r="J125" s="59"/>
      <c r="K125" s="59"/>
      <c r="L125" s="59"/>
      <c r="M125" s="59"/>
      <c r="N125" s="59"/>
      <c r="O125" s="59"/>
      <c r="P125" s="59"/>
      <c r="Q125" s="59"/>
      <c r="R125" s="59"/>
      <c r="S125" s="59"/>
      <c r="T125" s="59"/>
      <c r="U125" s="59"/>
      <c r="V125" s="59"/>
      <c r="W125" s="59"/>
      <c r="X125" s="59"/>
      <c r="Y125" s="59"/>
    </row>
    <row r="126" spans="1:25" ht="15.75" x14ac:dyDescent="0.25">
      <c r="A126" s="63"/>
      <c r="B126" s="58">
        <v>15</v>
      </c>
      <c r="C126" s="52" t="s">
        <v>68</v>
      </c>
      <c r="D126" s="59"/>
      <c r="E126" s="59"/>
      <c r="F126" s="59"/>
      <c r="G126" s="59"/>
      <c r="H126" s="59"/>
      <c r="I126" s="59"/>
      <c r="J126" s="59"/>
      <c r="K126" s="59"/>
      <c r="L126" s="59"/>
      <c r="M126" s="59"/>
      <c r="N126" s="59"/>
      <c r="O126" s="59"/>
      <c r="P126" s="59"/>
      <c r="Q126" s="59"/>
      <c r="R126" s="59"/>
      <c r="S126" s="59"/>
      <c r="T126" s="59"/>
      <c r="U126" s="59"/>
      <c r="V126" s="59"/>
      <c r="W126" s="59"/>
      <c r="X126" s="59"/>
      <c r="Y126" s="59"/>
    </row>
    <row r="127" spans="1:25" ht="15.75" x14ac:dyDescent="0.25">
      <c r="A127" s="63"/>
      <c r="B127" s="58">
        <v>16</v>
      </c>
      <c r="C127" s="52" t="s">
        <v>69</v>
      </c>
      <c r="D127" s="52"/>
      <c r="E127" s="52"/>
      <c r="F127" s="52"/>
      <c r="G127" s="52"/>
      <c r="H127" s="52"/>
      <c r="I127" s="52"/>
      <c r="J127" s="52"/>
      <c r="K127" s="52"/>
      <c r="L127" s="52"/>
      <c r="M127" s="52"/>
      <c r="N127" s="52"/>
      <c r="O127" s="52"/>
      <c r="P127" s="52"/>
      <c r="Q127" s="52"/>
      <c r="R127" s="52"/>
      <c r="S127" s="52"/>
      <c r="T127" s="52"/>
      <c r="U127" s="52"/>
      <c r="V127" s="52"/>
      <c r="W127" s="52"/>
      <c r="X127" s="52"/>
      <c r="Y127" s="52"/>
    </row>
    <row r="128" spans="1:25" ht="15.75" x14ac:dyDescent="0.25">
      <c r="A128" s="63"/>
      <c r="B128" s="58">
        <v>17</v>
      </c>
      <c r="C128" s="52" t="s">
        <v>70</v>
      </c>
      <c r="D128" s="52"/>
      <c r="E128" s="52"/>
      <c r="F128" s="52"/>
      <c r="G128" s="52"/>
      <c r="H128" s="52"/>
      <c r="I128" s="52"/>
      <c r="J128" s="52"/>
      <c r="K128" s="52"/>
      <c r="L128" s="52"/>
      <c r="M128" s="52"/>
      <c r="N128" s="52"/>
      <c r="O128" s="52"/>
      <c r="P128" s="52"/>
      <c r="Q128" s="52"/>
      <c r="R128" s="52"/>
      <c r="S128" s="52"/>
      <c r="T128" s="52"/>
      <c r="U128" s="52"/>
      <c r="V128" s="52"/>
      <c r="W128" s="52"/>
      <c r="X128" s="52"/>
      <c r="Y128" s="52"/>
    </row>
    <row r="129" spans="1:25" ht="15.75" x14ac:dyDescent="0.25">
      <c r="A129" s="63"/>
      <c r="B129" s="58">
        <v>18</v>
      </c>
      <c r="C129" s="52" t="s">
        <v>71</v>
      </c>
      <c r="D129" s="52"/>
      <c r="E129" s="52"/>
      <c r="F129" s="52"/>
      <c r="G129" s="52"/>
      <c r="H129" s="52"/>
      <c r="I129" s="52"/>
      <c r="J129" s="52"/>
      <c r="K129" s="52"/>
      <c r="L129" s="52"/>
      <c r="M129" s="52"/>
      <c r="N129" s="52"/>
      <c r="O129" s="52"/>
      <c r="P129" s="52"/>
      <c r="Q129" s="52"/>
      <c r="R129" s="52"/>
      <c r="S129" s="52"/>
      <c r="T129" s="52"/>
      <c r="U129" s="52"/>
      <c r="V129" s="52"/>
      <c r="W129" s="52"/>
      <c r="X129" s="52"/>
      <c r="Y129" s="52"/>
    </row>
    <row r="130" spans="1:25" ht="15.75" x14ac:dyDescent="0.25">
      <c r="A130" s="63"/>
      <c r="B130" s="58">
        <v>19</v>
      </c>
      <c r="C130" s="52" t="s">
        <v>72</v>
      </c>
      <c r="D130" s="52"/>
      <c r="E130" s="52"/>
      <c r="F130" s="52"/>
      <c r="G130" s="52"/>
      <c r="H130" s="52"/>
      <c r="I130" s="52"/>
      <c r="J130" s="52"/>
      <c r="K130" s="52"/>
      <c r="L130" s="52"/>
      <c r="M130" s="52"/>
      <c r="N130" s="52"/>
      <c r="O130" s="52"/>
      <c r="P130" s="52"/>
      <c r="Q130" s="52"/>
      <c r="R130" s="52"/>
      <c r="S130" s="52"/>
      <c r="T130" s="52"/>
      <c r="U130" s="52"/>
      <c r="V130" s="52"/>
      <c r="W130" s="52"/>
      <c r="X130" s="52"/>
      <c r="Y130" s="52"/>
    </row>
    <row r="131" spans="1:25" ht="15.75" x14ac:dyDescent="0.25">
      <c r="A131" s="63"/>
      <c r="B131" s="58">
        <v>20.21</v>
      </c>
      <c r="C131" s="52" t="s">
        <v>73</v>
      </c>
      <c r="D131" s="52"/>
      <c r="E131" s="52"/>
      <c r="F131" s="52"/>
      <c r="G131" s="52"/>
      <c r="H131" s="52"/>
      <c r="I131" s="52"/>
      <c r="J131" s="52"/>
      <c r="K131" s="52"/>
      <c r="L131" s="52"/>
      <c r="M131" s="52"/>
      <c r="N131" s="59"/>
      <c r="O131" s="59"/>
      <c r="P131" s="59"/>
      <c r="Q131" s="59"/>
      <c r="R131" s="52"/>
      <c r="S131" s="52"/>
      <c r="T131" s="52"/>
      <c r="U131" s="52"/>
      <c r="V131" s="52"/>
      <c r="W131" s="52"/>
      <c r="X131" s="52"/>
      <c r="Y131" s="52"/>
    </row>
    <row r="132" spans="1:25" ht="15.75" x14ac:dyDescent="0.25">
      <c r="A132" s="63"/>
      <c r="B132" s="58">
        <v>22</v>
      </c>
      <c r="C132" s="52" t="s">
        <v>74</v>
      </c>
      <c r="D132" s="52"/>
      <c r="E132" s="52"/>
      <c r="F132" s="52"/>
      <c r="G132" s="52"/>
      <c r="H132" s="52"/>
      <c r="I132" s="52"/>
      <c r="J132" s="52"/>
      <c r="K132" s="52"/>
      <c r="L132" s="52"/>
      <c r="M132" s="52"/>
      <c r="N132" s="59"/>
      <c r="O132" s="59"/>
      <c r="P132" s="59"/>
      <c r="Q132" s="59"/>
      <c r="R132" s="52"/>
      <c r="S132" s="52"/>
      <c r="T132" s="52"/>
      <c r="U132" s="52"/>
      <c r="V132" s="52"/>
      <c r="W132" s="52"/>
      <c r="X132" s="52"/>
      <c r="Y132" s="52"/>
    </row>
    <row r="133" spans="1:25" ht="15.75" x14ac:dyDescent="0.25">
      <c r="A133" s="63"/>
      <c r="B133" s="58">
        <v>23</v>
      </c>
      <c r="C133" s="52" t="s">
        <v>75</v>
      </c>
      <c r="D133" s="59"/>
      <c r="E133" s="59"/>
      <c r="F133" s="59"/>
      <c r="G133" s="59"/>
      <c r="H133" s="59"/>
      <c r="I133" s="59"/>
      <c r="J133" s="59"/>
      <c r="K133" s="59"/>
      <c r="L133" s="59"/>
      <c r="M133" s="59"/>
      <c r="N133" s="59"/>
      <c r="O133" s="59"/>
      <c r="P133" s="59"/>
      <c r="Q133" s="59"/>
      <c r="R133" s="59"/>
      <c r="S133" s="59"/>
      <c r="T133" s="59"/>
      <c r="U133" s="59"/>
      <c r="V133" s="59"/>
      <c r="W133" s="59"/>
      <c r="X133" s="59"/>
      <c r="Y133" s="59"/>
    </row>
    <row r="134" spans="1:25" ht="15.75" x14ac:dyDescent="0.25">
      <c r="A134" s="63"/>
      <c r="B134" s="58">
        <v>24</v>
      </c>
      <c r="C134" s="52" t="s">
        <v>76</v>
      </c>
      <c r="D134" s="52"/>
      <c r="E134" s="52"/>
      <c r="F134" s="52"/>
      <c r="G134" s="52"/>
      <c r="H134" s="52"/>
      <c r="I134" s="52"/>
      <c r="J134" s="52"/>
      <c r="K134" s="52"/>
      <c r="L134" s="52"/>
      <c r="M134" s="52"/>
      <c r="N134" s="52"/>
      <c r="O134" s="52"/>
      <c r="P134" s="52"/>
      <c r="Q134" s="52"/>
      <c r="R134" s="52"/>
      <c r="S134" s="52"/>
      <c r="T134" s="52"/>
      <c r="U134" s="52"/>
      <c r="V134" s="52"/>
      <c r="W134" s="52"/>
      <c r="X134" s="52"/>
      <c r="Y134" s="52"/>
    </row>
    <row r="135" spans="1:25" ht="15.75" x14ac:dyDescent="0.25">
      <c r="A135" s="63"/>
      <c r="B135" s="58"/>
      <c r="C135" s="52" t="s">
        <v>77</v>
      </c>
      <c r="D135" s="52"/>
      <c r="E135" s="52"/>
      <c r="F135" s="52"/>
      <c r="G135" s="52"/>
      <c r="H135" s="52"/>
      <c r="I135" s="52"/>
      <c r="J135" s="52"/>
      <c r="K135" s="52"/>
      <c r="L135" s="52"/>
      <c r="M135" s="52"/>
      <c r="N135" s="52"/>
      <c r="O135" s="52"/>
      <c r="P135" s="52"/>
      <c r="Q135" s="52"/>
      <c r="R135" s="52"/>
      <c r="S135" s="52"/>
      <c r="T135" s="52"/>
      <c r="U135" s="52"/>
      <c r="V135" s="52"/>
      <c r="W135" s="52"/>
      <c r="X135" s="52"/>
      <c r="Y135" s="52"/>
    </row>
    <row r="136" spans="1:25" ht="15.75" x14ac:dyDescent="0.25">
      <c r="A136" s="63"/>
      <c r="B136" s="54"/>
      <c r="C136" s="52" t="s">
        <v>78</v>
      </c>
      <c r="D136" s="67"/>
      <c r="E136" s="67"/>
      <c r="F136" s="67"/>
      <c r="G136" s="67"/>
      <c r="H136" s="67"/>
      <c r="I136" s="67"/>
      <c r="J136" s="67"/>
      <c r="K136" s="67"/>
      <c r="L136" s="67"/>
      <c r="M136" s="67"/>
      <c r="N136" s="67"/>
      <c r="O136" s="67"/>
      <c r="P136" s="67"/>
      <c r="Q136" s="67"/>
      <c r="R136" s="67"/>
      <c r="S136" s="67"/>
      <c r="T136" s="67"/>
      <c r="U136" s="67"/>
      <c r="V136" s="67"/>
      <c r="W136" s="67"/>
      <c r="X136" s="67"/>
      <c r="Y136" s="67"/>
    </row>
    <row r="137" spans="1:25" ht="15.75" x14ac:dyDescent="0.25">
      <c r="A137" s="63"/>
      <c r="C137" s="52"/>
    </row>
  </sheetData>
  <autoFilter ref="A13:FU92"/>
  <mergeCells count="8">
    <mergeCell ref="B4:Y4"/>
    <mergeCell ref="B5:C5"/>
    <mergeCell ref="D5:X5"/>
    <mergeCell ref="T6:Y6"/>
    <mergeCell ref="T10:Y10"/>
    <mergeCell ref="T7:Y7"/>
    <mergeCell ref="T8:Y8"/>
    <mergeCell ref="T9:Y9"/>
  </mergeCells>
  <pageMargins left="0" right="0" top="0.39370078740157483" bottom="0.39370078740157483"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1"/>
  <sheetViews>
    <sheetView topLeftCell="A301" zoomScale="85" zoomScaleNormal="85" workbookViewId="0">
      <selection activeCell="C2" sqref="C2"/>
    </sheetView>
  </sheetViews>
  <sheetFormatPr defaultRowHeight="15" x14ac:dyDescent="0.25"/>
  <cols>
    <col min="1" max="1" width="9.140625" style="1"/>
    <col min="2" max="2" width="19.140625" customWidth="1"/>
    <col min="3" max="3" width="13" customWidth="1"/>
    <col min="4" max="4" width="18.85546875" customWidth="1"/>
    <col min="5" max="5" width="32.42578125" customWidth="1"/>
    <col min="6" max="6" width="11.5703125" customWidth="1"/>
    <col min="7" max="7" width="15" customWidth="1"/>
    <col min="9" max="9" width="13" customWidth="1"/>
    <col min="10" max="10" width="10.85546875" customWidth="1"/>
    <col min="11" max="11" width="15.28515625" customWidth="1"/>
    <col min="12" max="12" width="18" customWidth="1"/>
  </cols>
  <sheetData>
    <row r="1" spans="1:12" ht="89.25" x14ac:dyDescent="0.25">
      <c r="A1" s="10" t="s">
        <v>2</v>
      </c>
      <c r="B1" s="10" t="s">
        <v>4</v>
      </c>
      <c r="C1" s="10" t="s">
        <v>5</v>
      </c>
      <c r="D1" s="10" t="s">
        <v>6</v>
      </c>
      <c r="E1" s="10" t="s">
        <v>7</v>
      </c>
      <c r="F1" s="10" t="s">
        <v>12</v>
      </c>
      <c r="G1" s="10" t="s">
        <v>13</v>
      </c>
      <c r="H1" s="10" t="s">
        <v>18</v>
      </c>
      <c r="I1" s="10" t="s">
        <v>19</v>
      </c>
      <c r="J1" s="10" t="s">
        <v>20</v>
      </c>
      <c r="K1" s="10" t="s">
        <v>21</v>
      </c>
      <c r="L1" s="10" t="s">
        <v>22</v>
      </c>
    </row>
    <row r="2" spans="1:12" ht="38.25" x14ac:dyDescent="0.25">
      <c r="A2" s="24" t="s">
        <v>1062</v>
      </c>
      <c r="B2" s="22" t="s">
        <v>350</v>
      </c>
      <c r="C2" s="22" t="s">
        <v>264</v>
      </c>
      <c r="D2" s="22" t="s">
        <v>351</v>
      </c>
      <c r="E2" s="22" t="s">
        <v>597</v>
      </c>
      <c r="F2" s="24" t="s">
        <v>83</v>
      </c>
      <c r="G2" s="22" t="s">
        <v>586</v>
      </c>
      <c r="H2" s="27" t="s">
        <v>371</v>
      </c>
      <c r="I2" s="13">
        <v>24</v>
      </c>
      <c r="J2" s="79">
        <v>62</v>
      </c>
      <c r="K2" s="13">
        <v>1488</v>
      </c>
      <c r="L2" s="13">
        <v>1666.5600000000002</v>
      </c>
    </row>
    <row r="3" spans="1:12" ht="38.25" x14ac:dyDescent="0.25">
      <c r="A3" s="24" t="s">
        <v>1061</v>
      </c>
      <c r="B3" s="22" t="s">
        <v>331</v>
      </c>
      <c r="C3" s="22" t="s">
        <v>332</v>
      </c>
      <c r="D3" s="22" t="s">
        <v>333</v>
      </c>
      <c r="E3" s="22" t="s">
        <v>486</v>
      </c>
      <c r="F3" s="24" t="s">
        <v>83</v>
      </c>
      <c r="G3" s="22" t="s">
        <v>586</v>
      </c>
      <c r="H3" s="27" t="s">
        <v>249</v>
      </c>
      <c r="I3" s="13">
        <v>1</v>
      </c>
      <c r="J3" s="13">
        <v>695.02</v>
      </c>
      <c r="K3" s="13">
        <v>695.02</v>
      </c>
      <c r="L3" s="13">
        <v>778.42240000000004</v>
      </c>
    </row>
    <row r="4" spans="1:12" ht="38.25" x14ac:dyDescent="0.25">
      <c r="A4" s="24" t="s">
        <v>1060</v>
      </c>
      <c r="B4" s="22" t="s">
        <v>335</v>
      </c>
      <c r="C4" s="22" t="s">
        <v>332</v>
      </c>
      <c r="D4" s="22" t="s">
        <v>336</v>
      </c>
      <c r="E4" s="22" t="s">
        <v>485</v>
      </c>
      <c r="F4" s="24" t="s">
        <v>83</v>
      </c>
      <c r="G4" s="22" t="s">
        <v>586</v>
      </c>
      <c r="H4" s="27" t="s">
        <v>249</v>
      </c>
      <c r="I4" s="13">
        <v>1</v>
      </c>
      <c r="J4" s="13">
        <v>439.46</v>
      </c>
      <c r="K4" s="13">
        <v>439.46</v>
      </c>
      <c r="L4" s="13">
        <v>492.1952</v>
      </c>
    </row>
    <row r="5" spans="1:12" ht="38.25" x14ac:dyDescent="0.25">
      <c r="A5" s="24" t="s">
        <v>1059</v>
      </c>
      <c r="B5" s="22" t="s">
        <v>428</v>
      </c>
      <c r="C5" s="22" t="s">
        <v>429</v>
      </c>
      <c r="D5" s="22" t="s">
        <v>430</v>
      </c>
      <c r="E5" s="22" t="s">
        <v>431</v>
      </c>
      <c r="F5" s="24" t="s">
        <v>83</v>
      </c>
      <c r="G5" s="22" t="s">
        <v>586</v>
      </c>
      <c r="H5" s="27" t="s">
        <v>249</v>
      </c>
      <c r="I5" s="13">
        <v>2</v>
      </c>
      <c r="J5" s="13">
        <v>477.68</v>
      </c>
      <c r="K5" s="13">
        <v>955.36</v>
      </c>
      <c r="L5" s="13">
        <v>1070.0032000000001</v>
      </c>
    </row>
    <row r="6" spans="1:12" ht="38.25" x14ac:dyDescent="0.25">
      <c r="A6" s="24" t="s">
        <v>1056</v>
      </c>
      <c r="B6" s="22" t="s">
        <v>417</v>
      </c>
      <c r="C6" s="22" t="s">
        <v>418</v>
      </c>
      <c r="D6" s="22" t="s">
        <v>419</v>
      </c>
      <c r="E6" s="22" t="s">
        <v>593</v>
      </c>
      <c r="F6" s="24" t="s">
        <v>83</v>
      </c>
      <c r="G6" s="22" t="s">
        <v>586</v>
      </c>
      <c r="H6" s="27" t="s">
        <v>249</v>
      </c>
      <c r="I6" s="13">
        <v>1</v>
      </c>
      <c r="J6" s="13">
        <v>1027.01</v>
      </c>
      <c r="K6" s="13">
        <v>1027.01</v>
      </c>
      <c r="L6" s="13">
        <v>1150.2512000000002</v>
      </c>
    </row>
    <row r="7" spans="1:12" ht="38.25" x14ac:dyDescent="0.25">
      <c r="A7" s="24" t="s">
        <v>1068</v>
      </c>
      <c r="B7" s="22" t="s">
        <v>511</v>
      </c>
      <c r="C7" s="22" t="s">
        <v>512</v>
      </c>
      <c r="D7" s="22" t="s">
        <v>513</v>
      </c>
      <c r="E7" s="22" t="s">
        <v>603</v>
      </c>
      <c r="F7" s="24" t="s">
        <v>83</v>
      </c>
      <c r="G7" s="22" t="s">
        <v>586</v>
      </c>
      <c r="H7" s="27" t="s">
        <v>249</v>
      </c>
      <c r="I7" s="13">
        <v>1</v>
      </c>
      <c r="J7" s="13">
        <v>2089.84</v>
      </c>
      <c r="K7" s="13">
        <v>2089.84</v>
      </c>
      <c r="L7" s="13">
        <v>2340.6208000000006</v>
      </c>
    </row>
    <row r="8" spans="1:12" ht="38.25" x14ac:dyDescent="0.25">
      <c r="A8" s="24" t="s">
        <v>1067</v>
      </c>
      <c r="B8" s="22" t="s">
        <v>515</v>
      </c>
      <c r="C8" s="22" t="s">
        <v>512</v>
      </c>
      <c r="D8" s="22" t="s">
        <v>517</v>
      </c>
      <c r="E8" s="22" t="s">
        <v>602</v>
      </c>
      <c r="F8" s="24" t="s">
        <v>83</v>
      </c>
      <c r="G8" s="22" t="s">
        <v>586</v>
      </c>
      <c r="H8" s="27" t="s">
        <v>249</v>
      </c>
      <c r="I8" s="13">
        <v>1</v>
      </c>
      <c r="J8" s="13">
        <v>1065.22</v>
      </c>
      <c r="K8" s="13">
        <v>1065.22</v>
      </c>
      <c r="L8" s="13">
        <v>1193.0464000000002</v>
      </c>
    </row>
    <row r="9" spans="1:12" ht="38.25" x14ac:dyDescent="0.25">
      <c r="A9" s="24" t="s">
        <v>1066</v>
      </c>
      <c r="B9" s="22" t="s">
        <v>599</v>
      </c>
      <c r="C9" s="22" t="s">
        <v>512</v>
      </c>
      <c r="D9" s="22" t="s">
        <v>600</v>
      </c>
      <c r="E9" s="22" t="s">
        <v>601</v>
      </c>
      <c r="F9" s="24" t="s">
        <v>83</v>
      </c>
      <c r="G9" s="22" t="s">
        <v>586</v>
      </c>
      <c r="H9" s="27" t="s">
        <v>249</v>
      </c>
      <c r="I9" s="13">
        <v>1</v>
      </c>
      <c r="J9" s="13">
        <v>3248.21</v>
      </c>
      <c r="K9" s="13">
        <v>3248.21</v>
      </c>
      <c r="L9" s="13">
        <v>3637.9952000000003</v>
      </c>
    </row>
    <row r="10" spans="1:12" ht="229.5" x14ac:dyDescent="0.25">
      <c r="A10" s="24" t="s">
        <v>1052</v>
      </c>
      <c r="B10" s="22" t="s">
        <v>385</v>
      </c>
      <c r="C10" s="22" t="s">
        <v>329</v>
      </c>
      <c r="D10" s="22" t="s">
        <v>386</v>
      </c>
      <c r="E10" s="22" t="s">
        <v>387</v>
      </c>
      <c r="F10" s="24" t="s">
        <v>83</v>
      </c>
      <c r="G10" s="22" t="s">
        <v>586</v>
      </c>
      <c r="H10" s="27" t="s">
        <v>249</v>
      </c>
      <c r="I10" s="13">
        <v>12</v>
      </c>
      <c r="J10" s="79">
        <v>401</v>
      </c>
      <c r="K10" s="13">
        <v>4812</v>
      </c>
      <c r="L10" s="13">
        <v>5389.4400000000005</v>
      </c>
    </row>
    <row r="11" spans="1:12" ht="89.25" x14ac:dyDescent="0.25">
      <c r="A11" s="24" t="s">
        <v>1065</v>
      </c>
      <c r="B11" s="22" t="s">
        <v>587</v>
      </c>
      <c r="C11" s="22" t="s">
        <v>245</v>
      </c>
      <c r="D11" s="22" t="s">
        <v>588</v>
      </c>
      <c r="E11" s="22" t="s">
        <v>589</v>
      </c>
      <c r="F11" s="24" t="s">
        <v>83</v>
      </c>
      <c r="G11" s="22" t="s">
        <v>586</v>
      </c>
      <c r="H11" s="27" t="s">
        <v>249</v>
      </c>
      <c r="I11" s="13">
        <v>1</v>
      </c>
      <c r="J11" s="13">
        <v>31200</v>
      </c>
      <c r="K11" s="13">
        <v>31200</v>
      </c>
      <c r="L11" s="13">
        <v>34944</v>
      </c>
    </row>
    <row r="12" spans="1:12" ht="38.25" x14ac:dyDescent="0.25">
      <c r="A12" s="24" t="s">
        <v>1063</v>
      </c>
      <c r="B12" s="22" t="s">
        <v>357</v>
      </c>
      <c r="C12" s="22" t="s">
        <v>358</v>
      </c>
      <c r="D12" s="22" t="s">
        <v>359</v>
      </c>
      <c r="E12" s="22" t="s">
        <v>360</v>
      </c>
      <c r="F12" s="24" t="s">
        <v>83</v>
      </c>
      <c r="G12" s="22" t="s">
        <v>586</v>
      </c>
      <c r="H12" s="27" t="s">
        <v>249</v>
      </c>
      <c r="I12" s="13">
        <v>2</v>
      </c>
      <c r="J12" s="13">
        <v>542</v>
      </c>
      <c r="K12" s="13">
        <v>1084</v>
      </c>
      <c r="L12" s="13">
        <v>1214.0800000000002</v>
      </c>
    </row>
    <row r="13" spans="1:12" ht="63.75" x14ac:dyDescent="0.25">
      <c r="A13" s="24" t="s">
        <v>1058</v>
      </c>
      <c r="B13" s="22" t="s">
        <v>239</v>
      </c>
      <c r="C13" s="22" t="s">
        <v>240</v>
      </c>
      <c r="D13" s="22" t="s">
        <v>241</v>
      </c>
      <c r="E13" s="22" t="s">
        <v>242</v>
      </c>
      <c r="F13" s="24" t="s">
        <v>83</v>
      </c>
      <c r="G13" s="22" t="s">
        <v>586</v>
      </c>
      <c r="H13" s="27" t="s">
        <v>251</v>
      </c>
      <c r="I13" s="13">
        <v>12</v>
      </c>
      <c r="J13" s="13">
        <v>716.52</v>
      </c>
      <c r="K13" s="13">
        <v>8598.24</v>
      </c>
      <c r="L13" s="13">
        <v>9630.0288</v>
      </c>
    </row>
    <row r="14" spans="1:12" ht="178.5" x14ac:dyDescent="0.25">
      <c r="A14" s="24" t="s">
        <v>1054</v>
      </c>
      <c r="B14" s="22" t="s">
        <v>304</v>
      </c>
      <c r="C14" s="22" t="s">
        <v>305</v>
      </c>
      <c r="D14" s="22" t="s">
        <v>306</v>
      </c>
      <c r="E14" s="22" t="s">
        <v>307</v>
      </c>
      <c r="F14" s="24" t="s">
        <v>83</v>
      </c>
      <c r="G14" s="22" t="s">
        <v>586</v>
      </c>
      <c r="H14" s="27" t="s">
        <v>369</v>
      </c>
      <c r="I14" s="13">
        <v>3</v>
      </c>
      <c r="J14" s="79">
        <v>167</v>
      </c>
      <c r="K14" s="13">
        <v>501</v>
      </c>
      <c r="L14" s="13">
        <v>561.12</v>
      </c>
    </row>
    <row r="15" spans="1:12" ht="229.5" x14ac:dyDescent="0.25">
      <c r="A15" s="24" t="s">
        <v>1053</v>
      </c>
      <c r="B15" s="22" t="s">
        <v>308</v>
      </c>
      <c r="C15" s="22" t="s">
        <v>286</v>
      </c>
      <c r="D15" s="22" t="s">
        <v>309</v>
      </c>
      <c r="E15" s="22" t="s">
        <v>590</v>
      </c>
      <c r="F15" s="24" t="s">
        <v>83</v>
      </c>
      <c r="G15" s="22" t="s">
        <v>586</v>
      </c>
      <c r="H15" s="27" t="s">
        <v>249</v>
      </c>
      <c r="I15" s="13">
        <v>4</v>
      </c>
      <c r="J15" s="13">
        <v>408</v>
      </c>
      <c r="K15" s="13">
        <v>1632</v>
      </c>
      <c r="L15" s="13">
        <v>1827.8400000000001</v>
      </c>
    </row>
    <row r="16" spans="1:12" ht="267.75" x14ac:dyDescent="0.25">
      <c r="A16" s="24" t="s">
        <v>1064</v>
      </c>
      <c r="B16" s="22" t="s">
        <v>292</v>
      </c>
      <c r="C16" s="22" t="s">
        <v>286</v>
      </c>
      <c r="D16" s="22" t="s">
        <v>293</v>
      </c>
      <c r="E16" s="22" t="s">
        <v>598</v>
      </c>
      <c r="F16" s="24" t="s">
        <v>83</v>
      </c>
      <c r="G16" s="22" t="s">
        <v>586</v>
      </c>
      <c r="H16" s="27" t="s">
        <v>249</v>
      </c>
      <c r="I16" s="13">
        <v>4</v>
      </c>
      <c r="J16" s="13">
        <v>639</v>
      </c>
      <c r="K16" s="13">
        <v>2556</v>
      </c>
      <c r="L16" s="13">
        <v>2862.7200000000003</v>
      </c>
    </row>
    <row r="17" spans="1:12" ht="127.5" x14ac:dyDescent="0.25">
      <c r="A17" s="24" t="s">
        <v>1051</v>
      </c>
      <c r="B17" s="22" t="s">
        <v>285</v>
      </c>
      <c r="C17" s="22" t="s">
        <v>286</v>
      </c>
      <c r="D17" s="22" t="s">
        <v>287</v>
      </c>
      <c r="E17" s="22" t="s">
        <v>375</v>
      </c>
      <c r="F17" s="24" t="s">
        <v>83</v>
      </c>
      <c r="G17" s="22" t="s">
        <v>586</v>
      </c>
      <c r="H17" s="27" t="s">
        <v>249</v>
      </c>
      <c r="I17" s="13">
        <v>4</v>
      </c>
      <c r="J17" s="13">
        <v>425</v>
      </c>
      <c r="K17" s="13">
        <v>1700</v>
      </c>
      <c r="L17" s="13">
        <v>1904.0000000000002</v>
      </c>
    </row>
    <row r="18" spans="1:12" ht="38.25" x14ac:dyDescent="0.25">
      <c r="A18" s="24" t="s">
        <v>1057</v>
      </c>
      <c r="B18" s="22" t="s">
        <v>594</v>
      </c>
      <c r="C18" s="22" t="s">
        <v>325</v>
      </c>
      <c r="D18" s="22" t="s">
        <v>595</v>
      </c>
      <c r="E18" s="22" t="s">
        <v>596</v>
      </c>
      <c r="F18" s="24" t="s">
        <v>83</v>
      </c>
      <c r="G18" s="22" t="s">
        <v>586</v>
      </c>
      <c r="H18" s="27" t="s">
        <v>370</v>
      </c>
      <c r="I18" s="13">
        <v>12</v>
      </c>
      <c r="J18" s="13">
        <v>171.96</v>
      </c>
      <c r="K18" s="13">
        <v>2063.52</v>
      </c>
      <c r="L18" s="13">
        <v>2311.1424000000002</v>
      </c>
    </row>
    <row r="19" spans="1:12" ht="38.25" x14ac:dyDescent="0.25">
      <c r="A19" s="24" t="s">
        <v>1055</v>
      </c>
      <c r="B19" s="22" t="s">
        <v>591</v>
      </c>
      <c r="C19" s="22" t="s">
        <v>343</v>
      </c>
      <c r="D19" s="22" t="s">
        <v>505</v>
      </c>
      <c r="E19" s="22" t="s">
        <v>592</v>
      </c>
      <c r="F19" s="24" t="s">
        <v>83</v>
      </c>
      <c r="G19" s="22" t="s">
        <v>586</v>
      </c>
      <c r="H19" s="27" t="s">
        <v>249</v>
      </c>
      <c r="I19" s="13">
        <v>12</v>
      </c>
      <c r="J19" s="79">
        <v>171.96</v>
      </c>
      <c r="K19" s="13">
        <v>2063.52</v>
      </c>
      <c r="L19" s="13">
        <v>2311.1424000000002</v>
      </c>
    </row>
    <row r="20" spans="1:12" ht="38.25" x14ac:dyDescent="0.25">
      <c r="A20" s="24" t="s">
        <v>1069</v>
      </c>
      <c r="B20" s="22" t="s">
        <v>604</v>
      </c>
      <c r="C20" s="22" t="s">
        <v>247</v>
      </c>
      <c r="D20" s="22" t="s">
        <v>605</v>
      </c>
      <c r="E20" s="77" t="s">
        <v>626</v>
      </c>
      <c r="F20" s="24" t="s">
        <v>83</v>
      </c>
      <c r="G20" s="22" t="s">
        <v>586</v>
      </c>
      <c r="H20" s="27" t="s">
        <v>249</v>
      </c>
      <c r="I20" s="13">
        <v>2</v>
      </c>
      <c r="J20" s="13">
        <v>7165.18</v>
      </c>
      <c r="K20" s="13">
        <v>14330.36</v>
      </c>
      <c r="L20" s="13">
        <v>16050.003200000003</v>
      </c>
    </row>
    <row r="21" spans="1:12" ht="51" x14ac:dyDescent="0.25">
      <c r="A21" s="24" t="s">
        <v>1070</v>
      </c>
      <c r="B21" s="22" t="s">
        <v>627</v>
      </c>
      <c r="C21" s="22" t="s">
        <v>628</v>
      </c>
      <c r="D21" s="22" t="s">
        <v>629</v>
      </c>
      <c r="E21" s="22"/>
      <c r="F21" s="24" t="s">
        <v>83</v>
      </c>
      <c r="G21" s="31" t="s">
        <v>625</v>
      </c>
      <c r="H21" s="27" t="s">
        <v>249</v>
      </c>
      <c r="I21" s="13">
        <v>10</v>
      </c>
      <c r="J21" s="13">
        <v>3248.21</v>
      </c>
      <c r="K21" s="13">
        <v>32482.1</v>
      </c>
      <c r="L21" s="13">
        <v>36379.952000000005</v>
      </c>
    </row>
    <row r="22" spans="1:12" ht="51" x14ac:dyDescent="0.25">
      <c r="A22" s="24" t="s">
        <v>1072</v>
      </c>
      <c r="B22" s="22" t="s">
        <v>633</v>
      </c>
      <c r="C22" s="22" t="s">
        <v>631</v>
      </c>
      <c r="D22" s="22" t="s">
        <v>634</v>
      </c>
      <c r="E22" s="22"/>
      <c r="F22" s="24" t="s">
        <v>83</v>
      </c>
      <c r="G22" s="31" t="s">
        <v>625</v>
      </c>
      <c r="H22" s="27" t="s">
        <v>249</v>
      </c>
      <c r="I22" s="13">
        <v>50</v>
      </c>
      <c r="J22" s="13">
        <v>329.6</v>
      </c>
      <c r="K22" s="13">
        <v>16480</v>
      </c>
      <c r="L22" s="13">
        <v>18457.600000000002</v>
      </c>
    </row>
    <row r="23" spans="1:12" ht="51" x14ac:dyDescent="0.25">
      <c r="A23" s="24" t="s">
        <v>1071</v>
      </c>
      <c r="B23" s="22" t="s">
        <v>630</v>
      </c>
      <c r="C23" s="22" t="s">
        <v>631</v>
      </c>
      <c r="D23" s="22" t="s">
        <v>632</v>
      </c>
      <c r="E23" s="22"/>
      <c r="F23" s="24" t="s">
        <v>83</v>
      </c>
      <c r="G23" s="31" t="s">
        <v>625</v>
      </c>
      <c r="H23" s="27" t="s">
        <v>249</v>
      </c>
      <c r="I23" s="13">
        <v>150</v>
      </c>
      <c r="J23" s="13">
        <v>284.22000000000003</v>
      </c>
      <c r="K23" s="13">
        <v>42633.000000000007</v>
      </c>
      <c r="L23" s="13">
        <v>47748.960000000014</v>
      </c>
    </row>
    <row r="24" spans="1:12" ht="51" x14ac:dyDescent="0.25">
      <c r="A24" s="24" t="s">
        <v>1074</v>
      </c>
      <c r="B24" s="22" t="s">
        <v>639</v>
      </c>
      <c r="C24" s="22" t="s">
        <v>636</v>
      </c>
      <c r="D24" s="22" t="s">
        <v>640</v>
      </c>
      <c r="E24" s="22" t="s">
        <v>641</v>
      </c>
      <c r="F24" s="24" t="s">
        <v>83</v>
      </c>
      <c r="G24" s="31" t="s">
        <v>625</v>
      </c>
      <c r="H24" s="27" t="s">
        <v>249</v>
      </c>
      <c r="I24" s="13">
        <v>50</v>
      </c>
      <c r="J24" s="13">
        <v>47.77</v>
      </c>
      <c r="K24" s="13">
        <v>2388.5</v>
      </c>
      <c r="L24" s="13">
        <v>2675.1200000000003</v>
      </c>
    </row>
    <row r="25" spans="1:12" ht="51" x14ac:dyDescent="0.25">
      <c r="A25" s="24" t="s">
        <v>1073</v>
      </c>
      <c r="B25" s="22" t="s">
        <v>635</v>
      </c>
      <c r="C25" s="22" t="s">
        <v>636</v>
      </c>
      <c r="D25" s="22" t="s">
        <v>637</v>
      </c>
      <c r="E25" s="22" t="s">
        <v>638</v>
      </c>
      <c r="F25" s="24" t="s">
        <v>83</v>
      </c>
      <c r="G25" s="31" t="s">
        <v>625</v>
      </c>
      <c r="H25" s="27" t="s">
        <v>249</v>
      </c>
      <c r="I25" s="13">
        <v>20</v>
      </c>
      <c r="J25" s="13">
        <v>1423.48</v>
      </c>
      <c r="K25" s="13">
        <v>28469.599999999999</v>
      </c>
      <c r="L25" s="13">
        <v>31885.952000000001</v>
      </c>
    </row>
    <row r="26" spans="1:12" ht="51" x14ac:dyDescent="0.25">
      <c r="A26" s="24" t="s">
        <v>1075</v>
      </c>
      <c r="B26" s="22" t="s">
        <v>422</v>
      </c>
      <c r="C26" s="22" t="s">
        <v>264</v>
      </c>
      <c r="D26" s="22" t="s">
        <v>423</v>
      </c>
      <c r="E26" s="22" t="s">
        <v>642</v>
      </c>
      <c r="F26" s="24" t="s">
        <v>83</v>
      </c>
      <c r="G26" s="31" t="s">
        <v>625</v>
      </c>
      <c r="H26" s="27" t="s">
        <v>371</v>
      </c>
      <c r="I26" s="13">
        <v>200</v>
      </c>
      <c r="J26" s="13">
        <v>248.39</v>
      </c>
      <c r="K26" s="13">
        <v>49678</v>
      </c>
      <c r="L26" s="13">
        <v>55639.360000000008</v>
      </c>
    </row>
    <row r="27" spans="1:12" ht="51" x14ac:dyDescent="0.25">
      <c r="A27" s="24" t="s">
        <v>1077</v>
      </c>
      <c r="B27" s="22" t="s">
        <v>331</v>
      </c>
      <c r="C27" s="22" t="s">
        <v>332</v>
      </c>
      <c r="D27" s="22" t="s">
        <v>333</v>
      </c>
      <c r="E27" s="22" t="s">
        <v>486</v>
      </c>
      <c r="F27" s="24" t="s">
        <v>83</v>
      </c>
      <c r="G27" s="31" t="s">
        <v>625</v>
      </c>
      <c r="H27" s="27" t="s">
        <v>249</v>
      </c>
      <c r="I27" s="13">
        <v>5</v>
      </c>
      <c r="J27" s="13">
        <v>695.02</v>
      </c>
      <c r="K27" s="13">
        <v>3475.1</v>
      </c>
      <c r="L27" s="13">
        <v>3892.1120000000001</v>
      </c>
    </row>
    <row r="28" spans="1:12" ht="51" x14ac:dyDescent="0.25">
      <c r="A28" s="24" t="s">
        <v>1076</v>
      </c>
      <c r="B28" s="22" t="s">
        <v>335</v>
      </c>
      <c r="C28" s="22" t="s">
        <v>332</v>
      </c>
      <c r="D28" s="22" t="s">
        <v>336</v>
      </c>
      <c r="E28" s="22" t="s">
        <v>485</v>
      </c>
      <c r="F28" s="24" t="s">
        <v>83</v>
      </c>
      <c r="G28" s="31" t="s">
        <v>625</v>
      </c>
      <c r="H28" s="27" t="s">
        <v>249</v>
      </c>
      <c r="I28" s="13">
        <v>5</v>
      </c>
      <c r="J28" s="13">
        <v>439.46</v>
      </c>
      <c r="K28" s="13">
        <v>2197.2999999999997</v>
      </c>
      <c r="L28" s="13">
        <v>2460.9760000000001</v>
      </c>
    </row>
    <row r="29" spans="1:12" ht="51" x14ac:dyDescent="0.25">
      <c r="A29" s="24" t="s">
        <v>1078</v>
      </c>
      <c r="B29" s="22" t="s">
        <v>428</v>
      </c>
      <c r="C29" s="22" t="s">
        <v>429</v>
      </c>
      <c r="D29" s="22" t="s">
        <v>430</v>
      </c>
      <c r="E29" s="22" t="s">
        <v>431</v>
      </c>
      <c r="F29" s="24" t="s">
        <v>83</v>
      </c>
      <c r="G29" s="31" t="s">
        <v>625</v>
      </c>
      <c r="H29" s="27" t="s">
        <v>249</v>
      </c>
      <c r="I29" s="13">
        <v>10</v>
      </c>
      <c r="J29" s="13">
        <v>477.68</v>
      </c>
      <c r="K29" s="13">
        <v>4776.8</v>
      </c>
      <c r="L29" s="13">
        <v>5350.0160000000005</v>
      </c>
    </row>
    <row r="30" spans="1:12" ht="51" x14ac:dyDescent="0.25">
      <c r="A30" s="24" t="s">
        <v>1079</v>
      </c>
      <c r="B30" s="22" t="s">
        <v>643</v>
      </c>
      <c r="C30" s="22" t="s">
        <v>644</v>
      </c>
      <c r="D30" s="22" t="s">
        <v>645</v>
      </c>
      <c r="E30" s="22" t="s">
        <v>646</v>
      </c>
      <c r="F30" s="24" t="s">
        <v>83</v>
      </c>
      <c r="G30" s="31" t="s">
        <v>625</v>
      </c>
      <c r="H30" s="27" t="s">
        <v>249</v>
      </c>
      <c r="I30" s="13">
        <v>10</v>
      </c>
      <c r="J30" s="13">
        <v>5445.54</v>
      </c>
      <c r="K30" s="13">
        <v>54455.4</v>
      </c>
      <c r="L30" s="13">
        <v>60990.04800000001</v>
      </c>
    </row>
    <row r="31" spans="1:12" ht="102" x14ac:dyDescent="0.25">
      <c r="A31" s="24" t="s">
        <v>1080</v>
      </c>
      <c r="B31" s="22" t="s">
        <v>647</v>
      </c>
      <c r="C31" s="22" t="s">
        <v>648</v>
      </c>
      <c r="D31" s="22" t="s">
        <v>649</v>
      </c>
      <c r="E31" s="22" t="s">
        <v>650</v>
      </c>
      <c r="F31" s="24" t="s">
        <v>83</v>
      </c>
      <c r="G31" s="31" t="s">
        <v>625</v>
      </c>
      <c r="H31" s="27" t="s">
        <v>249</v>
      </c>
      <c r="I31" s="13">
        <v>50</v>
      </c>
      <c r="J31" s="13">
        <v>535</v>
      </c>
      <c r="K31" s="13">
        <v>26750</v>
      </c>
      <c r="L31" s="13">
        <v>29960.000000000004</v>
      </c>
    </row>
    <row r="32" spans="1:12" ht="63.75" x14ac:dyDescent="0.25">
      <c r="A32" s="24" t="s">
        <v>1081</v>
      </c>
      <c r="B32" s="22" t="s">
        <v>647</v>
      </c>
      <c r="C32" s="22" t="s">
        <v>648</v>
      </c>
      <c r="D32" s="22" t="s">
        <v>649</v>
      </c>
      <c r="E32" s="22" t="s">
        <v>651</v>
      </c>
      <c r="F32" s="24" t="s">
        <v>83</v>
      </c>
      <c r="G32" s="31" t="s">
        <v>625</v>
      </c>
      <c r="H32" s="27" t="s">
        <v>249</v>
      </c>
      <c r="I32" s="13">
        <v>100</v>
      </c>
      <c r="J32" s="13">
        <v>49.68</v>
      </c>
      <c r="K32" s="13">
        <v>4968</v>
      </c>
      <c r="L32" s="13">
        <v>5564.1600000000008</v>
      </c>
    </row>
    <row r="33" spans="1:15" ht="63.75" x14ac:dyDescent="0.25">
      <c r="A33" s="24" t="s">
        <v>1082</v>
      </c>
      <c r="B33" s="22" t="s">
        <v>652</v>
      </c>
      <c r="C33" s="22" t="s">
        <v>653</v>
      </c>
      <c r="D33" s="22" t="s">
        <v>654</v>
      </c>
      <c r="E33" s="22"/>
      <c r="F33" s="24" t="s">
        <v>83</v>
      </c>
      <c r="G33" s="31" t="s">
        <v>625</v>
      </c>
      <c r="H33" s="27" t="s">
        <v>249</v>
      </c>
      <c r="I33" s="13">
        <v>3</v>
      </c>
      <c r="J33" s="13">
        <v>1953.71</v>
      </c>
      <c r="K33" s="13">
        <v>5861.13</v>
      </c>
      <c r="L33" s="13">
        <v>6564.4656000000004</v>
      </c>
    </row>
    <row r="34" spans="1:15" ht="63.75" x14ac:dyDescent="0.25">
      <c r="A34" s="24" t="s">
        <v>1083</v>
      </c>
      <c r="B34" s="22" t="s">
        <v>655</v>
      </c>
      <c r="C34" s="22" t="s">
        <v>406</v>
      </c>
      <c r="D34" s="22" t="s">
        <v>656</v>
      </c>
      <c r="E34" s="22" t="s">
        <v>657</v>
      </c>
      <c r="F34" s="24" t="s">
        <v>83</v>
      </c>
      <c r="G34" s="31" t="s">
        <v>625</v>
      </c>
      <c r="H34" s="27" t="s">
        <v>268</v>
      </c>
      <c r="I34" s="13">
        <v>40</v>
      </c>
      <c r="J34" s="13">
        <v>439.46</v>
      </c>
      <c r="K34" s="13">
        <v>17578.399999999998</v>
      </c>
      <c r="L34" s="13">
        <v>19687.808000000001</v>
      </c>
    </row>
    <row r="35" spans="1:15" ht="51" x14ac:dyDescent="0.25">
      <c r="A35" s="24" t="s">
        <v>1084</v>
      </c>
      <c r="B35" s="22" t="s">
        <v>658</v>
      </c>
      <c r="C35" s="22" t="s">
        <v>406</v>
      </c>
      <c r="D35" s="22" t="s">
        <v>659</v>
      </c>
      <c r="E35" s="22" t="s">
        <v>660</v>
      </c>
      <c r="F35" s="24" t="s">
        <v>83</v>
      </c>
      <c r="G35" s="31" t="s">
        <v>625</v>
      </c>
      <c r="H35" s="27" t="s">
        <v>249</v>
      </c>
      <c r="I35" s="13">
        <v>50</v>
      </c>
      <c r="J35" s="13">
        <v>515.89</v>
      </c>
      <c r="K35" s="13">
        <v>25794.5</v>
      </c>
      <c r="L35" s="13">
        <v>28889.840000000004</v>
      </c>
    </row>
    <row r="36" spans="1:15" ht="165.75" x14ac:dyDescent="0.25">
      <c r="A36" s="24" t="s">
        <v>1085</v>
      </c>
      <c r="B36" s="22" t="s">
        <v>661</v>
      </c>
      <c r="C36" s="22" t="s">
        <v>339</v>
      </c>
      <c r="D36" s="22" t="s">
        <v>662</v>
      </c>
      <c r="E36" s="22" t="s">
        <v>663</v>
      </c>
      <c r="F36" s="24" t="s">
        <v>83</v>
      </c>
      <c r="G36" s="31" t="s">
        <v>625</v>
      </c>
      <c r="H36" s="27" t="s">
        <v>249</v>
      </c>
      <c r="I36" s="13">
        <v>1</v>
      </c>
      <c r="J36" s="13">
        <v>4642.8599999999997</v>
      </c>
      <c r="K36" s="13">
        <v>4642.8599999999997</v>
      </c>
      <c r="L36" s="13">
        <v>5200.0032000000001</v>
      </c>
    </row>
    <row r="37" spans="1:15" ht="51" x14ac:dyDescent="0.25">
      <c r="A37" s="24" t="s">
        <v>1086</v>
      </c>
      <c r="B37" s="22" t="s">
        <v>664</v>
      </c>
      <c r="C37" s="22" t="s">
        <v>248</v>
      </c>
      <c r="D37" s="22" t="s">
        <v>665</v>
      </c>
      <c r="E37" s="22" t="s">
        <v>666</v>
      </c>
      <c r="F37" s="24" t="s">
        <v>83</v>
      </c>
      <c r="G37" s="31" t="s">
        <v>625</v>
      </c>
      <c r="H37" s="27" t="s">
        <v>249</v>
      </c>
      <c r="I37" s="13">
        <v>10</v>
      </c>
      <c r="J37" s="13">
        <v>277.05</v>
      </c>
      <c r="K37" s="13">
        <v>2770.5</v>
      </c>
      <c r="L37" s="13">
        <v>3102.9600000000005</v>
      </c>
    </row>
    <row r="38" spans="1:15" ht="51" x14ac:dyDescent="0.25">
      <c r="A38" s="24" t="s">
        <v>1087</v>
      </c>
      <c r="B38" s="22" t="s">
        <v>417</v>
      </c>
      <c r="C38" s="22" t="s">
        <v>418</v>
      </c>
      <c r="D38" s="22" t="s">
        <v>419</v>
      </c>
      <c r="E38" s="22" t="s">
        <v>667</v>
      </c>
      <c r="F38" s="24" t="s">
        <v>83</v>
      </c>
      <c r="G38" s="31" t="s">
        <v>625</v>
      </c>
      <c r="H38" s="27" t="s">
        <v>249</v>
      </c>
      <c r="I38" s="13">
        <v>2</v>
      </c>
      <c r="J38" s="13">
        <v>4766.08</v>
      </c>
      <c r="K38" s="13">
        <v>9532.16</v>
      </c>
      <c r="L38" s="13">
        <v>10676.019200000001</v>
      </c>
    </row>
    <row r="39" spans="1:15" ht="51" x14ac:dyDescent="0.25">
      <c r="A39" s="24" t="s">
        <v>1088</v>
      </c>
      <c r="B39" s="22" t="s">
        <v>417</v>
      </c>
      <c r="C39" s="22" t="s">
        <v>418</v>
      </c>
      <c r="D39" s="22" t="s">
        <v>668</v>
      </c>
      <c r="E39" s="22" t="s">
        <v>669</v>
      </c>
      <c r="F39" s="24" t="s">
        <v>83</v>
      </c>
      <c r="G39" s="31" t="s">
        <v>625</v>
      </c>
      <c r="H39" s="27" t="s">
        <v>249</v>
      </c>
      <c r="I39" s="13">
        <v>2</v>
      </c>
      <c r="J39" s="13">
        <v>2500</v>
      </c>
      <c r="K39" s="13">
        <v>5000</v>
      </c>
      <c r="L39" s="13">
        <v>5600.0000000000009</v>
      </c>
    </row>
    <row r="40" spans="1:15" ht="51" x14ac:dyDescent="0.25">
      <c r="A40" s="24" t="s">
        <v>1089</v>
      </c>
      <c r="B40" s="22" t="s">
        <v>417</v>
      </c>
      <c r="C40" s="22" t="s">
        <v>418</v>
      </c>
      <c r="D40" s="22" t="s">
        <v>668</v>
      </c>
      <c r="E40" s="22" t="s">
        <v>669</v>
      </c>
      <c r="F40" s="24" t="s">
        <v>83</v>
      </c>
      <c r="G40" s="31" t="s">
        <v>625</v>
      </c>
      <c r="H40" s="27" t="s">
        <v>249</v>
      </c>
      <c r="I40" s="13">
        <v>2</v>
      </c>
      <c r="J40" s="13">
        <v>4992.8599999999997</v>
      </c>
      <c r="K40" s="13">
        <v>9985.7199999999993</v>
      </c>
      <c r="L40" s="13">
        <v>11184.0064</v>
      </c>
    </row>
    <row r="41" spans="1:15" ht="51" x14ac:dyDescent="0.25">
      <c r="A41" s="24" t="s">
        <v>1090</v>
      </c>
      <c r="B41" s="22" t="s">
        <v>417</v>
      </c>
      <c r="C41" s="22" t="s">
        <v>418</v>
      </c>
      <c r="D41" s="22" t="s">
        <v>670</v>
      </c>
      <c r="E41" s="22" t="s">
        <v>593</v>
      </c>
      <c r="F41" s="24" t="s">
        <v>83</v>
      </c>
      <c r="G41" s="31" t="s">
        <v>625</v>
      </c>
      <c r="H41" s="27" t="s">
        <v>249</v>
      </c>
      <c r="I41" s="13">
        <v>5</v>
      </c>
      <c r="J41" s="13">
        <v>1027.01</v>
      </c>
      <c r="K41" s="13">
        <v>5135.05</v>
      </c>
      <c r="L41" s="13">
        <v>5751.2560000000003</v>
      </c>
    </row>
    <row r="42" spans="1:15" ht="51" x14ac:dyDescent="0.25">
      <c r="A42" s="24" t="s">
        <v>1091</v>
      </c>
      <c r="B42" s="22" t="s">
        <v>671</v>
      </c>
      <c r="C42" s="22" t="s">
        <v>672</v>
      </c>
      <c r="D42" s="22" t="s">
        <v>673</v>
      </c>
      <c r="E42" s="22" t="s">
        <v>674</v>
      </c>
      <c r="F42" s="24" t="s">
        <v>83</v>
      </c>
      <c r="G42" s="31" t="s">
        <v>625</v>
      </c>
      <c r="H42" s="27" t="s">
        <v>249</v>
      </c>
      <c r="I42" s="13">
        <v>2</v>
      </c>
      <c r="J42" s="13">
        <v>2063.5700000000002</v>
      </c>
      <c r="K42" s="13">
        <v>4127.1400000000003</v>
      </c>
      <c r="L42" s="13">
        <v>4622.3968000000004</v>
      </c>
    </row>
    <row r="43" spans="1:15" ht="51" x14ac:dyDescent="0.25">
      <c r="A43" s="24" t="s">
        <v>1092</v>
      </c>
      <c r="B43" s="22" t="s">
        <v>675</v>
      </c>
      <c r="C43" s="22" t="s">
        <v>672</v>
      </c>
      <c r="D43" s="22" t="s">
        <v>676</v>
      </c>
      <c r="E43" s="22" t="s">
        <v>677</v>
      </c>
      <c r="F43" s="24" t="s">
        <v>83</v>
      </c>
      <c r="G43" s="31" t="s">
        <v>625</v>
      </c>
      <c r="H43" s="27" t="s">
        <v>249</v>
      </c>
      <c r="I43" s="13">
        <v>5</v>
      </c>
      <c r="J43" s="13">
        <v>4213.13</v>
      </c>
      <c r="K43" s="13">
        <v>21065.65</v>
      </c>
      <c r="L43" s="13">
        <v>23593.528000000002</v>
      </c>
    </row>
    <row r="44" spans="1:15" ht="51" x14ac:dyDescent="0.25">
      <c r="A44" s="24" t="s">
        <v>1093</v>
      </c>
      <c r="B44" s="22" t="s">
        <v>678</v>
      </c>
      <c r="C44" s="22" t="s">
        <v>679</v>
      </c>
      <c r="D44" s="22" t="s">
        <v>680</v>
      </c>
      <c r="E44" s="22" t="s">
        <v>681</v>
      </c>
      <c r="F44" s="24" t="s">
        <v>83</v>
      </c>
      <c r="G44" s="31" t="s">
        <v>625</v>
      </c>
      <c r="H44" s="27" t="s">
        <v>249</v>
      </c>
      <c r="I44" s="13">
        <v>5</v>
      </c>
      <c r="J44" s="13">
        <v>850.27</v>
      </c>
      <c r="K44" s="13">
        <v>4251.3500000000004</v>
      </c>
      <c r="L44" s="13">
        <v>4761.5120000000006</v>
      </c>
    </row>
    <row r="45" spans="1:15" ht="51" x14ac:dyDescent="0.25">
      <c r="A45" s="24" t="s">
        <v>1094</v>
      </c>
      <c r="B45" s="22" t="s">
        <v>682</v>
      </c>
      <c r="C45" s="22" t="s">
        <v>683</v>
      </c>
      <c r="D45" s="22" t="s">
        <v>684</v>
      </c>
      <c r="E45" s="22"/>
      <c r="F45" s="24" t="s">
        <v>83</v>
      </c>
      <c r="G45" s="31" t="s">
        <v>625</v>
      </c>
      <c r="H45" s="27" t="s">
        <v>606</v>
      </c>
      <c r="I45" s="13">
        <v>2</v>
      </c>
      <c r="J45" s="13">
        <v>523.34</v>
      </c>
      <c r="K45" s="13">
        <v>1046.68</v>
      </c>
      <c r="L45" s="13">
        <v>1172.2816000000003</v>
      </c>
    </row>
    <row r="46" spans="1:15" ht="51" x14ac:dyDescent="0.25">
      <c r="A46" s="24" t="s">
        <v>1095</v>
      </c>
      <c r="B46" s="22" t="s">
        <v>685</v>
      </c>
      <c r="C46" s="22" t="s">
        <v>686</v>
      </c>
      <c r="D46" s="22" t="s">
        <v>687</v>
      </c>
      <c r="E46" s="22" t="s">
        <v>688</v>
      </c>
      <c r="F46" s="24" t="s">
        <v>83</v>
      </c>
      <c r="G46" s="31" t="s">
        <v>625</v>
      </c>
      <c r="H46" s="27" t="s">
        <v>249</v>
      </c>
      <c r="I46" s="13">
        <v>2</v>
      </c>
      <c r="J46" s="13">
        <v>3678.13</v>
      </c>
      <c r="K46" s="13">
        <v>7356.26</v>
      </c>
      <c r="L46" s="13">
        <v>8239.0112000000008</v>
      </c>
    </row>
    <row r="47" spans="1:15" ht="51" x14ac:dyDescent="0.25">
      <c r="A47" s="24" t="s">
        <v>1096</v>
      </c>
      <c r="B47" s="22" t="s">
        <v>685</v>
      </c>
      <c r="C47" s="22" t="s">
        <v>686</v>
      </c>
      <c r="D47" s="22" t="s">
        <v>687</v>
      </c>
      <c r="E47" s="22" t="s">
        <v>689</v>
      </c>
      <c r="F47" s="24" t="s">
        <v>83</v>
      </c>
      <c r="G47" s="31" t="s">
        <v>625</v>
      </c>
      <c r="H47" s="27" t="s">
        <v>249</v>
      </c>
      <c r="I47" s="13">
        <v>2</v>
      </c>
      <c r="J47" s="13">
        <v>5991.08</v>
      </c>
      <c r="K47" s="13">
        <v>11982.16</v>
      </c>
      <c r="L47" s="13">
        <v>13420.019200000001</v>
      </c>
      <c r="O47" t="b">
        <f>E47=E48</f>
        <v>0</v>
      </c>
    </row>
    <row r="48" spans="1:15" ht="51" x14ac:dyDescent="0.25">
      <c r="A48" s="24" t="s">
        <v>1097</v>
      </c>
      <c r="B48" s="22" t="s">
        <v>690</v>
      </c>
      <c r="C48" s="22" t="s">
        <v>691</v>
      </c>
      <c r="D48" s="22" t="s">
        <v>692</v>
      </c>
      <c r="E48" s="22" t="s">
        <v>693</v>
      </c>
      <c r="F48" s="24" t="s">
        <v>83</v>
      </c>
      <c r="G48" s="31" t="s">
        <v>625</v>
      </c>
      <c r="H48" s="27" t="s">
        <v>249</v>
      </c>
      <c r="I48" s="13">
        <v>5</v>
      </c>
      <c r="J48" s="13">
        <v>1270.6300000000001</v>
      </c>
      <c r="K48" s="13">
        <v>6353.1500000000005</v>
      </c>
      <c r="L48" s="13">
        <v>7115.5280000000012</v>
      </c>
    </row>
    <row r="49" spans="1:12" ht="63.75" x14ac:dyDescent="0.25">
      <c r="A49" s="24" t="s">
        <v>1098</v>
      </c>
      <c r="B49" s="22" t="s">
        <v>694</v>
      </c>
      <c r="C49" s="22" t="s">
        <v>695</v>
      </c>
      <c r="D49" s="22" t="s">
        <v>696</v>
      </c>
      <c r="E49" s="22"/>
      <c r="F49" s="24" t="s">
        <v>83</v>
      </c>
      <c r="G49" s="31" t="s">
        <v>625</v>
      </c>
      <c r="H49" s="27" t="s">
        <v>249</v>
      </c>
      <c r="I49" s="13">
        <v>4</v>
      </c>
      <c r="J49" s="13">
        <v>2025.36</v>
      </c>
      <c r="K49" s="13">
        <v>8101.44</v>
      </c>
      <c r="L49" s="13">
        <v>9073.6128000000008</v>
      </c>
    </row>
    <row r="50" spans="1:12" ht="51" x14ac:dyDescent="0.25">
      <c r="A50" s="24" t="s">
        <v>1099</v>
      </c>
      <c r="B50" s="22" t="s">
        <v>697</v>
      </c>
      <c r="C50" s="22" t="s">
        <v>698</v>
      </c>
      <c r="D50" s="22" t="s">
        <v>699</v>
      </c>
      <c r="E50" s="22"/>
      <c r="F50" s="24" t="s">
        <v>83</v>
      </c>
      <c r="G50" s="31" t="s">
        <v>625</v>
      </c>
      <c r="H50" s="27" t="s">
        <v>249</v>
      </c>
      <c r="I50" s="13">
        <v>2</v>
      </c>
      <c r="J50" s="13">
        <v>1538.13</v>
      </c>
      <c r="K50" s="13">
        <v>3076.26</v>
      </c>
      <c r="L50" s="13">
        <v>3445.4112000000005</v>
      </c>
    </row>
    <row r="51" spans="1:12" ht="51" x14ac:dyDescent="0.25">
      <c r="A51" s="24" t="s">
        <v>1100</v>
      </c>
      <c r="B51" s="22" t="s">
        <v>700</v>
      </c>
      <c r="C51" s="22" t="s">
        <v>701</v>
      </c>
      <c r="D51" s="22" t="s">
        <v>702</v>
      </c>
      <c r="E51" s="22" t="s">
        <v>703</v>
      </c>
      <c r="F51" s="24" t="s">
        <v>83</v>
      </c>
      <c r="G51" s="31" t="s">
        <v>625</v>
      </c>
      <c r="H51" s="27" t="s">
        <v>249</v>
      </c>
      <c r="I51" s="13">
        <v>10</v>
      </c>
      <c r="J51" s="13">
        <v>1910.71</v>
      </c>
      <c r="K51" s="13">
        <v>19107.099999999999</v>
      </c>
      <c r="L51" s="13">
        <v>21399.952000000001</v>
      </c>
    </row>
    <row r="52" spans="1:12" ht="89.25" x14ac:dyDescent="0.25">
      <c r="A52" s="24" t="s">
        <v>1101</v>
      </c>
      <c r="B52" s="22" t="s">
        <v>446</v>
      </c>
      <c r="C52" s="22" t="s">
        <v>432</v>
      </c>
      <c r="D52" s="22" t="s">
        <v>433</v>
      </c>
      <c r="E52" s="22" t="s">
        <v>704</v>
      </c>
      <c r="F52" s="24" t="s">
        <v>83</v>
      </c>
      <c r="G52" s="31" t="s">
        <v>625</v>
      </c>
      <c r="H52" s="27" t="s">
        <v>585</v>
      </c>
      <c r="I52" s="13">
        <v>10</v>
      </c>
      <c r="J52" s="13">
        <v>1203.75</v>
      </c>
      <c r="K52" s="13">
        <v>12037.5</v>
      </c>
      <c r="L52" s="13">
        <v>13482.000000000002</v>
      </c>
    </row>
    <row r="53" spans="1:12" ht="51" x14ac:dyDescent="0.25">
      <c r="A53" s="24" t="s">
        <v>1102</v>
      </c>
      <c r="B53" s="22" t="s">
        <v>705</v>
      </c>
      <c r="C53" s="22" t="s">
        <v>706</v>
      </c>
      <c r="D53" s="22" t="s">
        <v>707</v>
      </c>
      <c r="E53" s="22" t="s">
        <v>708</v>
      </c>
      <c r="F53" s="24" t="s">
        <v>83</v>
      </c>
      <c r="G53" s="31" t="s">
        <v>625</v>
      </c>
      <c r="H53" s="27" t="s">
        <v>607</v>
      </c>
      <c r="I53" s="13">
        <v>4</v>
      </c>
      <c r="J53" s="13">
        <v>1213.3</v>
      </c>
      <c r="K53" s="13">
        <v>4853.2</v>
      </c>
      <c r="L53" s="13">
        <v>5435.5840000000007</v>
      </c>
    </row>
    <row r="54" spans="1:12" ht="63.75" x14ac:dyDescent="0.25">
      <c r="A54" s="24" t="s">
        <v>1104</v>
      </c>
      <c r="B54" s="22" t="s">
        <v>713</v>
      </c>
      <c r="C54" s="22" t="s">
        <v>710</v>
      </c>
      <c r="D54" s="22" t="s">
        <v>714</v>
      </c>
      <c r="E54" s="22" t="s">
        <v>715</v>
      </c>
      <c r="F54" s="24" t="s">
        <v>83</v>
      </c>
      <c r="G54" s="31" t="s">
        <v>625</v>
      </c>
      <c r="H54" s="27" t="s">
        <v>249</v>
      </c>
      <c r="I54" s="13">
        <v>5</v>
      </c>
      <c r="J54" s="13">
        <v>1796.07</v>
      </c>
      <c r="K54" s="13">
        <v>8980.35</v>
      </c>
      <c r="L54" s="13">
        <v>10057.992000000002</v>
      </c>
    </row>
    <row r="55" spans="1:12" ht="63.75" x14ac:dyDescent="0.25">
      <c r="A55" s="24" t="s">
        <v>1105</v>
      </c>
      <c r="B55" s="22" t="s">
        <v>716</v>
      </c>
      <c r="C55" s="22" t="s">
        <v>710</v>
      </c>
      <c r="D55" s="22" t="s">
        <v>717</v>
      </c>
      <c r="E55" s="22" t="s">
        <v>718</v>
      </c>
      <c r="F55" s="24" t="s">
        <v>83</v>
      </c>
      <c r="G55" s="31" t="s">
        <v>625</v>
      </c>
      <c r="H55" s="27" t="s">
        <v>249</v>
      </c>
      <c r="I55" s="13">
        <v>5</v>
      </c>
      <c r="J55" s="13">
        <v>2197.3200000000002</v>
      </c>
      <c r="K55" s="13">
        <v>10986.6</v>
      </c>
      <c r="L55" s="13">
        <v>12304.992000000002</v>
      </c>
    </row>
    <row r="56" spans="1:12" ht="63.75" x14ac:dyDescent="0.25">
      <c r="A56" s="24" t="s">
        <v>1106</v>
      </c>
      <c r="B56" s="22" t="s">
        <v>719</v>
      </c>
      <c r="C56" s="22" t="s">
        <v>710</v>
      </c>
      <c r="D56" s="22" t="s">
        <v>720</v>
      </c>
      <c r="E56" s="22" t="s">
        <v>721</v>
      </c>
      <c r="F56" s="24" t="s">
        <v>83</v>
      </c>
      <c r="G56" s="31" t="s">
        <v>625</v>
      </c>
      <c r="H56" s="27" t="s">
        <v>249</v>
      </c>
      <c r="I56" s="13">
        <v>5</v>
      </c>
      <c r="J56" s="13">
        <v>2627.32</v>
      </c>
      <c r="K56" s="13">
        <v>13136.6</v>
      </c>
      <c r="L56" s="13">
        <v>14712.992000000002</v>
      </c>
    </row>
    <row r="57" spans="1:12" ht="63.75" x14ac:dyDescent="0.25">
      <c r="A57" s="24" t="s">
        <v>1107</v>
      </c>
      <c r="B57" s="22" t="s">
        <v>722</v>
      </c>
      <c r="C57" s="22" t="s">
        <v>710</v>
      </c>
      <c r="D57" s="22" t="s">
        <v>723</v>
      </c>
      <c r="E57" s="22" t="s">
        <v>724</v>
      </c>
      <c r="F57" s="24" t="s">
        <v>83</v>
      </c>
      <c r="G57" s="31" t="s">
        <v>625</v>
      </c>
      <c r="H57" s="27" t="s">
        <v>249</v>
      </c>
      <c r="I57" s="13">
        <v>2</v>
      </c>
      <c r="J57" s="13">
        <v>5808.57</v>
      </c>
      <c r="K57" s="13">
        <v>11617.14</v>
      </c>
      <c r="L57" s="13">
        <v>13011.1968</v>
      </c>
    </row>
    <row r="58" spans="1:12" ht="63.75" x14ac:dyDescent="0.25">
      <c r="A58" s="24" t="s">
        <v>1108</v>
      </c>
      <c r="B58" s="22" t="s">
        <v>725</v>
      </c>
      <c r="C58" s="22" t="s">
        <v>710</v>
      </c>
      <c r="D58" s="22" t="s">
        <v>726</v>
      </c>
      <c r="E58" s="22" t="s">
        <v>727</v>
      </c>
      <c r="F58" s="24" t="s">
        <v>83</v>
      </c>
      <c r="G58" s="31" t="s">
        <v>625</v>
      </c>
      <c r="H58" s="27" t="s">
        <v>249</v>
      </c>
      <c r="I58" s="13">
        <v>2</v>
      </c>
      <c r="J58" s="13">
        <v>7298.93</v>
      </c>
      <c r="K58" s="13">
        <v>14597.86</v>
      </c>
      <c r="L58" s="13">
        <v>16349.603200000001</v>
      </c>
    </row>
    <row r="59" spans="1:12" ht="63.75" x14ac:dyDescent="0.25">
      <c r="A59" s="24" t="s">
        <v>1103</v>
      </c>
      <c r="B59" s="22" t="s">
        <v>709</v>
      </c>
      <c r="C59" s="22" t="s">
        <v>710</v>
      </c>
      <c r="D59" s="22" t="s">
        <v>711</v>
      </c>
      <c r="E59" s="22" t="s">
        <v>712</v>
      </c>
      <c r="F59" s="24" t="s">
        <v>83</v>
      </c>
      <c r="G59" s="31" t="s">
        <v>625</v>
      </c>
      <c r="H59" s="27" t="s">
        <v>249</v>
      </c>
      <c r="I59" s="13">
        <v>5</v>
      </c>
      <c r="J59" s="13">
        <v>9152.32</v>
      </c>
      <c r="K59" s="13">
        <v>45761.599999999999</v>
      </c>
      <c r="L59" s="13">
        <v>51252.992000000006</v>
      </c>
    </row>
    <row r="60" spans="1:12" ht="51" x14ac:dyDescent="0.25">
      <c r="A60" s="24" t="s">
        <v>1109</v>
      </c>
      <c r="B60" s="22" t="s">
        <v>728</v>
      </c>
      <c r="C60" s="22" t="s">
        <v>729</v>
      </c>
      <c r="D60" s="22" t="s">
        <v>730</v>
      </c>
      <c r="E60" s="22"/>
      <c r="F60" s="24" t="s">
        <v>83</v>
      </c>
      <c r="G60" s="31" t="s">
        <v>625</v>
      </c>
      <c r="H60" s="27" t="s">
        <v>249</v>
      </c>
      <c r="I60" s="13">
        <v>12</v>
      </c>
      <c r="J60" s="13">
        <v>152.86000000000001</v>
      </c>
      <c r="K60" s="13">
        <v>1834.3200000000002</v>
      </c>
      <c r="L60" s="13">
        <v>2054.4384000000005</v>
      </c>
    </row>
    <row r="61" spans="1:12" ht="51" x14ac:dyDescent="0.25">
      <c r="A61" s="24" t="s">
        <v>1110</v>
      </c>
      <c r="B61" s="22" t="s">
        <v>731</v>
      </c>
      <c r="C61" s="22" t="s">
        <v>732</v>
      </c>
      <c r="D61" s="22" t="s">
        <v>733</v>
      </c>
      <c r="E61" s="22" t="s">
        <v>734</v>
      </c>
      <c r="F61" s="24" t="s">
        <v>83</v>
      </c>
      <c r="G61" s="31" t="s">
        <v>625</v>
      </c>
      <c r="H61" s="27" t="s">
        <v>249</v>
      </c>
      <c r="I61" s="13">
        <v>4</v>
      </c>
      <c r="J61" s="13">
        <v>2089.29</v>
      </c>
      <c r="K61" s="13">
        <v>8357.16</v>
      </c>
      <c r="L61" s="13">
        <v>9360.0192000000006</v>
      </c>
    </row>
    <row r="62" spans="1:12" ht="51" x14ac:dyDescent="0.25">
      <c r="A62" s="24" t="s">
        <v>1111</v>
      </c>
      <c r="B62" s="22" t="s">
        <v>511</v>
      </c>
      <c r="C62" s="22" t="s">
        <v>512</v>
      </c>
      <c r="D62" s="22" t="s">
        <v>513</v>
      </c>
      <c r="E62" s="22" t="s">
        <v>603</v>
      </c>
      <c r="F62" s="24" t="s">
        <v>83</v>
      </c>
      <c r="G62" s="31" t="s">
        <v>625</v>
      </c>
      <c r="H62" s="27" t="s">
        <v>249</v>
      </c>
      <c r="I62" s="13">
        <v>12</v>
      </c>
      <c r="J62" s="13">
        <v>2089.84</v>
      </c>
      <c r="K62" s="13">
        <v>25078.080000000002</v>
      </c>
      <c r="L62" s="13">
        <v>28087.449600000004</v>
      </c>
    </row>
    <row r="63" spans="1:12" ht="51" x14ac:dyDescent="0.25">
      <c r="A63" s="24" t="s">
        <v>1112</v>
      </c>
      <c r="B63" s="22" t="s">
        <v>599</v>
      </c>
      <c r="C63" s="22" t="s">
        <v>512</v>
      </c>
      <c r="D63" s="22" t="s">
        <v>600</v>
      </c>
      <c r="E63" s="22" t="s">
        <v>601</v>
      </c>
      <c r="F63" s="24" t="s">
        <v>83</v>
      </c>
      <c r="G63" s="31" t="s">
        <v>625</v>
      </c>
      <c r="H63" s="27" t="s">
        <v>249</v>
      </c>
      <c r="I63" s="13">
        <v>10</v>
      </c>
      <c r="J63" s="13">
        <v>3248.21</v>
      </c>
      <c r="K63" s="13">
        <v>32482.1</v>
      </c>
      <c r="L63" s="13">
        <v>36379.952000000005</v>
      </c>
    </row>
    <row r="64" spans="1:12" ht="153" x14ac:dyDescent="0.25">
      <c r="A64" s="24" t="s">
        <v>1113</v>
      </c>
      <c r="B64" s="22" t="s">
        <v>735</v>
      </c>
      <c r="C64" s="22" t="s">
        <v>736</v>
      </c>
      <c r="D64" s="22" t="s">
        <v>737</v>
      </c>
      <c r="E64" s="22" t="s">
        <v>738</v>
      </c>
      <c r="F64" s="24" t="s">
        <v>83</v>
      </c>
      <c r="G64" s="31" t="s">
        <v>625</v>
      </c>
      <c r="H64" s="27" t="s">
        <v>268</v>
      </c>
      <c r="I64" s="13">
        <v>30</v>
      </c>
      <c r="J64" s="13">
        <v>1327.95</v>
      </c>
      <c r="K64" s="13">
        <v>39838.5</v>
      </c>
      <c r="L64" s="13">
        <v>44619.12</v>
      </c>
    </row>
    <row r="65" spans="1:12" ht="178.5" x14ac:dyDescent="0.25">
      <c r="A65" s="24" t="s">
        <v>1114</v>
      </c>
      <c r="B65" s="22" t="s">
        <v>739</v>
      </c>
      <c r="C65" s="22" t="s">
        <v>740</v>
      </c>
      <c r="D65" s="22" t="s">
        <v>741</v>
      </c>
      <c r="E65" s="22" t="s">
        <v>742</v>
      </c>
      <c r="F65" s="24" t="s">
        <v>83</v>
      </c>
      <c r="G65" s="31" t="s">
        <v>625</v>
      </c>
      <c r="H65" s="27" t="s">
        <v>249</v>
      </c>
      <c r="I65" s="13">
        <v>1</v>
      </c>
      <c r="J65" s="13">
        <v>2311.96</v>
      </c>
      <c r="K65" s="13">
        <v>2311.96</v>
      </c>
      <c r="L65" s="13">
        <v>2589.3952000000004</v>
      </c>
    </row>
    <row r="66" spans="1:12" ht="51" x14ac:dyDescent="0.25">
      <c r="A66" s="24" t="s">
        <v>1115</v>
      </c>
      <c r="B66" s="22" t="s">
        <v>743</v>
      </c>
      <c r="C66" s="22" t="s">
        <v>508</v>
      </c>
      <c r="D66" s="22" t="s">
        <v>744</v>
      </c>
      <c r="E66" s="22" t="s">
        <v>745</v>
      </c>
      <c r="F66" s="24" t="s">
        <v>83</v>
      </c>
      <c r="G66" s="31" t="s">
        <v>625</v>
      </c>
      <c r="H66" s="27" t="s">
        <v>249</v>
      </c>
      <c r="I66" s="13">
        <v>2</v>
      </c>
      <c r="J66" s="13">
        <v>1473.64</v>
      </c>
      <c r="K66" s="13">
        <v>2947.28</v>
      </c>
      <c r="L66" s="13">
        <v>3300.9536000000007</v>
      </c>
    </row>
    <row r="67" spans="1:12" ht="63.75" x14ac:dyDescent="0.25">
      <c r="A67" s="24" t="s">
        <v>1116</v>
      </c>
      <c r="B67" s="22" t="s">
        <v>365</v>
      </c>
      <c r="C67" s="22" t="s">
        <v>366</v>
      </c>
      <c r="D67" s="22" t="s">
        <v>367</v>
      </c>
      <c r="E67" s="22" t="s">
        <v>746</v>
      </c>
      <c r="F67" s="24" t="s">
        <v>83</v>
      </c>
      <c r="G67" s="31" t="s">
        <v>625</v>
      </c>
      <c r="H67" s="27" t="s">
        <v>371</v>
      </c>
      <c r="I67" s="13">
        <v>30</v>
      </c>
      <c r="J67" s="13">
        <v>229.29</v>
      </c>
      <c r="K67" s="13">
        <v>6878.7</v>
      </c>
      <c r="L67" s="13">
        <v>7704.1440000000002</v>
      </c>
    </row>
    <row r="68" spans="1:12" ht="229.5" x14ac:dyDescent="0.25">
      <c r="A68" s="24" t="s">
        <v>1118</v>
      </c>
      <c r="B68" s="22" t="s">
        <v>385</v>
      </c>
      <c r="C68" s="22" t="s">
        <v>329</v>
      </c>
      <c r="D68" s="22" t="s">
        <v>386</v>
      </c>
      <c r="E68" s="22" t="s">
        <v>387</v>
      </c>
      <c r="F68" s="24" t="s">
        <v>83</v>
      </c>
      <c r="G68" s="31" t="s">
        <v>625</v>
      </c>
      <c r="H68" s="27" t="s">
        <v>249</v>
      </c>
      <c r="I68" s="13">
        <v>50</v>
      </c>
      <c r="J68" s="79">
        <v>178.17</v>
      </c>
      <c r="K68" s="13">
        <v>8908.5</v>
      </c>
      <c r="L68" s="13">
        <v>9977.52</v>
      </c>
    </row>
    <row r="69" spans="1:12" ht="51" x14ac:dyDescent="0.25">
      <c r="A69" s="24" t="s">
        <v>1119</v>
      </c>
      <c r="B69" s="22" t="s">
        <v>385</v>
      </c>
      <c r="C69" s="22" t="s">
        <v>329</v>
      </c>
      <c r="D69" s="22" t="s">
        <v>386</v>
      </c>
      <c r="E69" s="22" t="s">
        <v>748</v>
      </c>
      <c r="F69" s="24" t="s">
        <v>83</v>
      </c>
      <c r="G69" s="31" t="s">
        <v>625</v>
      </c>
      <c r="H69" s="27" t="s">
        <v>249</v>
      </c>
      <c r="I69" s="13">
        <v>20</v>
      </c>
      <c r="J69" s="13">
        <v>100.31</v>
      </c>
      <c r="K69" s="13">
        <v>2006.2</v>
      </c>
      <c r="L69" s="13">
        <v>2246.9440000000004</v>
      </c>
    </row>
    <row r="70" spans="1:12" ht="51" x14ac:dyDescent="0.25">
      <c r="A70" s="24" t="s">
        <v>1120</v>
      </c>
      <c r="B70" s="22" t="s">
        <v>348</v>
      </c>
      <c r="C70" s="22" t="s">
        <v>329</v>
      </c>
      <c r="D70" s="22" t="s">
        <v>349</v>
      </c>
      <c r="E70" s="22" t="s">
        <v>749</v>
      </c>
      <c r="F70" s="24" t="s">
        <v>83</v>
      </c>
      <c r="G70" s="31" t="s">
        <v>625</v>
      </c>
      <c r="H70" s="27" t="s">
        <v>249</v>
      </c>
      <c r="I70" s="13">
        <v>20</v>
      </c>
      <c r="J70" s="79">
        <v>567</v>
      </c>
      <c r="K70" s="13">
        <v>11340</v>
      </c>
      <c r="L70" s="13">
        <v>12700.800000000001</v>
      </c>
    </row>
    <row r="71" spans="1:12" ht="51" x14ac:dyDescent="0.25">
      <c r="A71" s="24" t="s">
        <v>1117</v>
      </c>
      <c r="B71" s="22" t="s">
        <v>328</v>
      </c>
      <c r="C71" s="22" t="s">
        <v>329</v>
      </c>
      <c r="D71" s="22" t="s">
        <v>330</v>
      </c>
      <c r="E71" s="22" t="s">
        <v>747</v>
      </c>
      <c r="F71" s="24" t="s">
        <v>83</v>
      </c>
      <c r="G71" s="31" t="s">
        <v>625</v>
      </c>
      <c r="H71" s="27" t="s">
        <v>249</v>
      </c>
      <c r="I71" s="13">
        <v>10</v>
      </c>
      <c r="J71" s="79">
        <v>118.78</v>
      </c>
      <c r="K71" s="13">
        <v>1187.8</v>
      </c>
      <c r="L71" s="13">
        <v>1330.336</v>
      </c>
    </row>
    <row r="72" spans="1:12" ht="51" x14ac:dyDescent="0.25">
      <c r="A72" s="24" t="s">
        <v>1121</v>
      </c>
      <c r="B72" s="22" t="s">
        <v>750</v>
      </c>
      <c r="C72" s="22" t="s">
        <v>751</v>
      </c>
      <c r="D72" s="22" t="s">
        <v>752</v>
      </c>
      <c r="E72" s="22" t="s">
        <v>753</v>
      </c>
      <c r="F72" s="24" t="s">
        <v>83</v>
      </c>
      <c r="G72" s="31" t="s">
        <v>625</v>
      </c>
      <c r="H72" s="27" t="s">
        <v>269</v>
      </c>
      <c r="I72" s="13">
        <v>100</v>
      </c>
      <c r="J72" s="13">
        <v>56.37</v>
      </c>
      <c r="K72" s="13">
        <v>5637</v>
      </c>
      <c r="L72" s="13">
        <v>6313.4400000000005</v>
      </c>
    </row>
    <row r="73" spans="1:12" ht="102" x14ac:dyDescent="0.25">
      <c r="A73" s="24" t="s">
        <v>1122</v>
      </c>
      <c r="B73" s="22" t="s">
        <v>754</v>
      </c>
      <c r="C73" s="22" t="s">
        <v>755</v>
      </c>
      <c r="D73" s="22" t="s">
        <v>756</v>
      </c>
      <c r="E73" s="22" t="s">
        <v>757</v>
      </c>
      <c r="F73" s="24" t="s">
        <v>83</v>
      </c>
      <c r="G73" s="31" t="s">
        <v>625</v>
      </c>
      <c r="H73" s="27" t="s">
        <v>269</v>
      </c>
      <c r="I73" s="13">
        <v>10</v>
      </c>
      <c r="J73" s="13">
        <v>2245.09</v>
      </c>
      <c r="K73" s="13">
        <v>22450.9</v>
      </c>
      <c r="L73" s="13">
        <v>25145.008000000005</v>
      </c>
    </row>
    <row r="74" spans="1:12" ht="51" x14ac:dyDescent="0.25">
      <c r="A74" s="24" t="s">
        <v>1124</v>
      </c>
      <c r="B74" s="22" t="s">
        <v>758</v>
      </c>
      <c r="C74" s="22" t="s">
        <v>245</v>
      </c>
      <c r="D74" s="22" t="s">
        <v>759</v>
      </c>
      <c r="E74" s="22" t="s">
        <v>760</v>
      </c>
      <c r="F74" s="24" t="s">
        <v>83</v>
      </c>
      <c r="G74" s="31" t="s">
        <v>625</v>
      </c>
      <c r="H74" s="27" t="s">
        <v>249</v>
      </c>
      <c r="I74" s="13">
        <v>1</v>
      </c>
      <c r="J74" s="13">
        <v>32960</v>
      </c>
      <c r="K74" s="13">
        <v>32960</v>
      </c>
      <c r="L74" s="13">
        <v>36915.200000000004</v>
      </c>
    </row>
    <row r="75" spans="1:12" ht="89.25" x14ac:dyDescent="0.25">
      <c r="A75" s="24" t="s">
        <v>1123</v>
      </c>
      <c r="B75" s="22" t="s">
        <v>587</v>
      </c>
      <c r="C75" s="22" t="s">
        <v>245</v>
      </c>
      <c r="D75" s="22" t="s">
        <v>588</v>
      </c>
      <c r="E75" s="22" t="s">
        <v>589</v>
      </c>
      <c r="F75" s="24" t="s">
        <v>83</v>
      </c>
      <c r="G75" s="31" t="s">
        <v>625</v>
      </c>
      <c r="H75" s="27" t="s">
        <v>249</v>
      </c>
      <c r="I75" s="13">
        <v>1</v>
      </c>
      <c r="J75" s="13">
        <v>31350</v>
      </c>
      <c r="K75" s="13">
        <v>31350</v>
      </c>
      <c r="L75" s="13">
        <v>35112</v>
      </c>
    </row>
    <row r="76" spans="1:12" ht="51" x14ac:dyDescent="0.25">
      <c r="A76" s="24" t="s">
        <v>1125</v>
      </c>
      <c r="B76" s="22" t="s">
        <v>761</v>
      </c>
      <c r="C76" s="22" t="s">
        <v>246</v>
      </c>
      <c r="D76" s="22" t="s">
        <v>762</v>
      </c>
      <c r="E76" s="22" t="s">
        <v>763</v>
      </c>
      <c r="F76" s="24" t="s">
        <v>83</v>
      </c>
      <c r="G76" s="31" t="s">
        <v>625</v>
      </c>
      <c r="H76" s="27" t="s">
        <v>249</v>
      </c>
      <c r="I76" s="13">
        <v>4</v>
      </c>
      <c r="J76" s="13">
        <v>1686</v>
      </c>
      <c r="K76" s="13">
        <v>6744</v>
      </c>
      <c r="L76" s="13">
        <v>7553.2800000000007</v>
      </c>
    </row>
    <row r="77" spans="1:12" ht="51" x14ac:dyDescent="0.25">
      <c r="A77" s="24" t="s">
        <v>1126</v>
      </c>
      <c r="B77" s="22" t="s">
        <v>761</v>
      </c>
      <c r="C77" s="22" t="s">
        <v>246</v>
      </c>
      <c r="D77" s="22" t="s">
        <v>762</v>
      </c>
      <c r="E77" s="22" t="s">
        <v>764</v>
      </c>
      <c r="F77" s="24" t="s">
        <v>83</v>
      </c>
      <c r="G77" s="31" t="s">
        <v>625</v>
      </c>
      <c r="H77" s="27" t="s">
        <v>249</v>
      </c>
      <c r="I77" s="13">
        <v>2</v>
      </c>
      <c r="J77" s="13">
        <v>2103</v>
      </c>
      <c r="K77" s="13">
        <v>4206</v>
      </c>
      <c r="L77" s="13">
        <v>4710.72</v>
      </c>
    </row>
    <row r="78" spans="1:12" ht="51" x14ac:dyDescent="0.25">
      <c r="A78" s="24" t="s">
        <v>1127</v>
      </c>
      <c r="B78" s="22" t="s">
        <v>357</v>
      </c>
      <c r="C78" s="22" t="s">
        <v>358</v>
      </c>
      <c r="D78" s="22" t="s">
        <v>359</v>
      </c>
      <c r="E78" s="22" t="s">
        <v>360</v>
      </c>
      <c r="F78" s="24" t="s">
        <v>83</v>
      </c>
      <c r="G78" s="31" t="s">
        <v>625</v>
      </c>
      <c r="H78" s="27" t="s">
        <v>249</v>
      </c>
      <c r="I78" s="13">
        <v>20</v>
      </c>
      <c r="J78" s="13">
        <v>542.16999999999996</v>
      </c>
      <c r="K78" s="13">
        <v>10843.4</v>
      </c>
      <c r="L78" s="13">
        <v>12144.608</v>
      </c>
    </row>
    <row r="79" spans="1:12" ht="89.25" x14ac:dyDescent="0.25">
      <c r="A79" s="24" t="s">
        <v>1128</v>
      </c>
      <c r="B79" s="22" t="s">
        <v>765</v>
      </c>
      <c r="C79" s="22" t="s">
        <v>362</v>
      </c>
      <c r="D79" s="22" t="s">
        <v>766</v>
      </c>
      <c r="E79" s="22" t="s">
        <v>767</v>
      </c>
      <c r="F79" s="24" t="s">
        <v>83</v>
      </c>
      <c r="G79" s="31" t="s">
        <v>625</v>
      </c>
      <c r="H79" s="27" t="s">
        <v>371</v>
      </c>
      <c r="I79" s="13">
        <v>10</v>
      </c>
      <c r="J79" s="13">
        <v>401.25</v>
      </c>
      <c r="K79" s="13">
        <v>4012.5</v>
      </c>
      <c r="L79" s="13">
        <v>4494</v>
      </c>
    </row>
    <row r="80" spans="1:12" ht="51" x14ac:dyDescent="0.25">
      <c r="A80" s="24" t="s">
        <v>1129</v>
      </c>
      <c r="B80" s="22" t="s">
        <v>765</v>
      </c>
      <c r="C80" s="22" t="s">
        <v>362</v>
      </c>
      <c r="D80" s="22" t="s">
        <v>768</v>
      </c>
      <c r="E80" s="22" t="s">
        <v>769</v>
      </c>
      <c r="F80" s="24" t="s">
        <v>83</v>
      </c>
      <c r="G80" s="31" t="s">
        <v>625</v>
      </c>
      <c r="H80" s="27" t="s">
        <v>371</v>
      </c>
      <c r="I80" s="13">
        <v>10</v>
      </c>
      <c r="J80" s="13">
        <v>400.29</v>
      </c>
      <c r="K80" s="13">
        <v>4002.9</v>
      </c>
      <c r="L80" s="13">
        <v>4483.2480000000005</v>
      </c>
    </row>
    <row r="81" spans="1:12" ht="51" x14ac:dyDescent="0.25">
      <c r="A81" s="24" t="s">
        <v>1130</v>
      </c>
      <c r="B81" s="22" t="s">
        <v>361</v>
      </c>
      <c r="C81" s="22" t="s">
        <v>362</v>
      </c>
      <c r="D81" s="22" t="s">
        <v>363</v>
      </c>
      <c r="E81" s="22" t="s">
        <v>364</v>
      </c>
      <c r="F81" s="24" t="s">
        <v>83</v>
      </c>
      <c r="G81" s="31" t="s">
        <v>625</v>
      </c>
      <c r="H81" s="27" t="s">
        <v>371</v>
      </c>
      <c r="I81" s="13">
        <v>60</v>
      </c>
      <c r="J81" s="13">
        <v>463.35</v>
      </c>
      <c r="K81" s="13">
        <v>27801</v>
      </c>
      <c r="L81" s="13">
        <v>31137.120000000003</v>
      </c>
    </row>
    <row r="82" spans="1:12" ht="51" x14ac:dyDescent="0.25">
      <c r="A82" s="24" t="s">
        <v>1131</v>
      </c>
      <c r="B82" s="22" t="s">
        <v>770</v>
      </c>
      <c r="C82" s="22" t="s">
        <v>771</v>
      </c>
      <c r="D82" s="22" t="s">
        <v>772</v>
      </c>
      <c r="E82" s="22" t="s">
        <v>773</v>
      </c>
      <c r="F82" s="24" t="s">
        <v>83</v>
      </c>
      <c r="G82" s="31" t="s">
        <v>625</v>
      </c>
      <c r="H82" s="27" t="s">
        <v>268</v>
      </c>
      <c r="I82" s="13">
        <v>20</v>
      </c>
      <c r="J82" s="13">
        <v>85.98</v>
      </c>
      <c r="K82" s="13">
        <v>1719.6000000000001</v>
      </c>
      <c r="L82" s="13">
        <v>1925.9520000000002</v>
      </c>
    </row>
    <row r="83" spans="1:12" ht="51" x14ac:dyDescent="0.25">
      <c r="A83" s="24" t="s">
        <v>1132</v>
      </c>
      <c r="B83" s="22" t="s">
        <v>774</v>
      </c>
      <c r="C83" s="22" t="s">
        <v>775</v>
      </c>
      <c r="D83" s="22" t="s">
        <v>776</v>
      </c>
      <c r="E83" s="22" t="s">
        <v>777</v>
      </c>
      <c r="F83" s="24" t="s">
        <v>83</v>
      </c>
      <c r="G83" s="31" t="s">
        <v>625</v>
      </c>
      <c r="H83" s="27" t="s">
        <v>268</v>
      </c>
      <c r="I83" s="13">
        <v>50</v>
      </c>
      <c r="J83" s="13">
        <v>363.04</v>
      </c>
      <c r="K83" s="13">
        <v>18152</v>
      </c>
      <c r="L83" s="13">
        <v>20330.240000000002</v>
      </c>
    </row>
    <row r="84" spans="1:12" ht="51" x14ac:dyDescent="0.25">
      <c r="A84" s="24" t="s">
        <v>1133</v>
      </c>
      <c r="B84" s="22" t="s">
        <v>778</v>
      </c>
      <c r="C84" s="22" t="s">
        <v>779</v>
      </c>
      <c r="D84" s="22" t="s">
        <v>780</v>
      </c>
      <c r="E84" s="22" t="s">
        <v>781</v>
      </c>
      <c r="F84" s="24" t="s">
        <v>83</v>
      </c>
      <c r="G84" s="31" t="s">
        <v>625</v>
      </c>
      <c r="H84" s="27" t="s">
        <v>249</v>
      </c>
      <c r="I84" s="13">
        <v>30</v>
      </c>
      <c r="J84" s="13">
        <v>749.96</v>
      </c>
      <c r="K84" s="13">
        <v>22498.800000000003</v>
      </c>
      <c r="L84" s="13">
        <v>25198.656000000006</v>
      </c>
    </row>
    <row r="85" spans="1:12" ht="63.75" x14ac:dyDescent="0.25">
      <c r="A85" s="24" t="s">
        <v>1134</v>
      </c>
      <c r="B85" s="22" t="s">
        <v>239</v>
      </c>
      <c r="C85" s="22" t="s">
        <v>240</v>
      </c>
      <c r="D85" s="22" t="s">
        <v>241</v>
      </c>
      <c r="E85" s="22" t="s">
        <v>242</v>
      </c>
      <c r="F85" s="24" t="s">
        <v>83</v>
      </c>
      <c r="G85" s="31" t="s">
        <v>625</v>
      </c>
      <c r="H85" s="27" t="s">
        <v>251</v>
      </c>
      <c r="I85" s="13">
        <v>50</v>
      </c>
      <c r="J85" s="13">
        <v>148.08000000000001</v>
      </c>
      <c r="K85" s="13">
        <v>7404.0000000000009</v>
      </c>
      <c r="L85" s="13">
        <v>8292.4800000000014</v>
      </c>
    </row>
    <row r="86" spans="1:12" ht="63.75" x14ac:dyDescent="0.25">
      <c r="A86" s="24" t="s">
        <v>1135</v>
      </c>
      <c r="B86" s="22" t="s">
        <v>782</v>
      </c>
      <c r="C86" s="22" t="s">
        <v>783</v>
      </c>
      <c r="D86" s="22" t="s">
        <v>784</v>
      </c>
      <c r="E86" s="22" t="s">
        <v>785</v>
      </c>
      <c r="F86" s="24" t="s">
        <v>83</v>
      </c>
      <c r="G86" s="31" t="s">
        <v>625</v>
      </c>
      <c r="H86" s="27" t="s">
        <v>371</v>
      </c>
      <c r="I86" s="13">
        <v>10</v>
      </c>
      <c r="J86" s="13">
        <v>315.27</v>
      </c>
      <c r="K86" s="13">
        <v>3152.7</v>
      </c>
      <c r="L86" s="13">
        <v>3531.0240000000003</v>
      </c>
    </row>
    <row r="87" spans="1:12" ht="51" x14ac:dyDescent="0.25">
      <c r="A87" s="24" t="s">
        <v>1136</v>
      </c>
      <c r="B87" s="22" t="s">
        <v>300</v>
      </c>
      <c r="C87" s="22" t="s">
        <v>301</v>
      </c>
      <c r="D87" s="22" t="s">
        <v>302</v>
      </c>
      <c r="E87" s="22" t="s">
        <v>303</v>
      </c>
      <c r="F87" s="24" t="s">
        <v>83</v>
      </c>
      <c r="G87" s="31" t="s">
        <v>625</v>
      </c>
      <c r="H87" s="27" t="s">
        <v>249</v>
      </c>
      <c r="I87" s="13">
        <v>51</v>
      </c>
      <c r="J87" s="13">
        <v>1321.74</v>
      </c>
      <c r="K87" s="13">
        <v>67408.740000000005</v>
      </c>
      <c r="L87" s="13">
        <v>75497.788800000009</v>
      </c>
    </row>
    <row r="88" spans="1:12" ht="51" x14ac:dyDescent="0.25">
      <c r="A88" s="24" t="s">
        <v>1137</v>
      </c>
      <c r="B88" s="22" t="s">
        <v>353</v>
      </c>
      <c r="C88" s="22" t="s">
        <v>354</v>
      </c>
      <c r="D88" s="22" t="s">
        <v>355</v>
      </c>
      <c r="E88" s="22" t="s">
        <v>786</v>
      </c>
      <c r="F88" s="24" t="s">
        <v>83</v>
      </c>
      <c r="G88" s="31" t="s">
        <v>625</v>
      </c>
      <c r="H88" s="27" t="s">
        <v>268</v>
      </c>
      <c r="I88" s="13">
        <v>20</v>
      </c>
      <c r="J88" s="13">
        <v>353.48</v>
      </c>
      <c r="K88" s="13">
        <v>7069.6</v>
      </c>
      <c r="L88" s="13">
        <v>7917.9520000000011</v>
      </c>
    </row>
    <row r="89" spans="1:12" ht="127.5" x14ac:dyDescent="0.25">
      <c r="A89" s="24" t="s">
        <v>1138</v>
      </c>
      <c r="B89" s="22" t="s">
        <v>310</v>
      </c>
      <c r="C89" s="22" t="s">
        <v>311</v>
      </c>
      <c r="D89" s="22" t="s">
        <v>312</v>
      </c>
      <c r="E89" s="22" t="s">
        <v>787</v>
      </c>
      <c r="F89" s="24" t="s">
        <v>83</v>
      </c>
      <c r="G89" s="31" t="s">
        <v>625</v>
      </c>
      <c r="H89" s="27" t="s">
        <v>249</v>
      </c>
      <c r="I89" s="13">
        <v>6</v>
      </c>
      <c r="J89" s="79">
        <v>4097</v>
      </c>
      <c r="K89" s="13">
        <v>24582</v>
      </c>
      <c r="L89" s="13">
        <v>27531.840000000004</v>
      </c>
    </row>
    <row r="90" spans="1:12" ht="51" x14ac:dyDescent="0.25">
      <c r="A90" s="24" t="s">
        <v>1139</v>
      </c>
      <c r="B90" s="22" t="s">
        <v>788</v>
      </c>
      <c r="C90" s="22" t="s">
        <v>789</v>
      </c>
      <c r="D90" s="22" t="s">
        <v>790</v>
      </c>
      <c r="E90" s="22" t="s">
        <v>791</v>
      </c>
      <c r="F90" s="24" t="s">
        <v>83</v>
      </c>
      <c r="G90" s="31" t="s">
        <v>625</v>
      </c>
      <c r="H90" s="27" t="s">
        <v>249</v>
      </c>
      <c r="I90" s="13">
        <v>50</v>
      </c>
      <c r="J90" s="13">
        <v>324.82</v>
      </c>
      <c r="K90" s="13">
        <v>16241</v>
      </c>
      <c r="L90" s="13">
        <v>18189.920000000002</v>
      </c>
    </row>
    <row r="91" spans="1:12" ht="51" x14ac:dyDescent="0.25">
      <c r="A91" s="24" t="s">
        <v>1140</v>
      </c>
      <c r="B91" s="22" t="s">
        <v>792</v>
      </c>
      <c r="C91" s="22" t="s">
        <v>793</v>
      </c>
      <c r="D91" s="22" t="s">
        <v>794</v>
      </c>
      <c r="E91" s="22" t="s">
        <v>795</v>
      </c>
      <c r="F91" s="24" t="s">
        <v>83</v>
      </c>
      <c r="G91" s="31" t="s">
        <v>625</v>
      </c>
      <c r="H91" s="27" t="s">
        <v>249</v>
      </c>
      <c r="I91" s="13">
        <v>4</v>
      </c>
      <c r="J91" s="13">
        <v>4299.1099999999997</v>
      </c>
      <c r="K91" s="13">
        <v>17196.439999999999</v>
      </c>
      <c r="L91" s="13">
        <v>19260.0128</v>
      </c>
    </row>
    <row r="92" spans="1:12" ht="51" x14ac:dyDescent="0.25">
      <c r="A92" s="24" t="s">
        <v>1141</v>
      </c>
      <c r="B92" s="22" t="s">
        <v>796</v>
      </c>
      <c r="C92" s="22" t="s">
        <v>797</v>
      </c>
      <c r="D92" s="22" t="s">
        <v>798</v>
      </c>
      <c r="E92" s="22" t="s">
        <v>799</v>
      </c>
      <c r="F92" s="24" t="s">
        <v>83</v>
      </c>
      <c r="G92" s="31" t="s">
        <v>625</v>
      </c>
      <c r="H92" s="27" t="s">
        <v>370</v>
      </c>
      <c r="I92" s="13">
        <v>20</v>
      </c>
      <c r="J92" s="13">
        <v>135</v>
      </c>
      <c r="K92" s="13">
        <v>2700</v>
      </c>
      <c r="L92" s="13">
        <v>3024.0000000000005</v>
      </c>
    </row>
    <row r="93" spans="1:12" ht="51" x14ac:dyDescent="0.25">
      <c r="A93" s="24" t="s">
        <v>1142</v>
      </c>
      <c r="B93" s="22" t="s">
        <v>800</v>
      </c>
      <c r="C93" s="22" t="s">
        <v>801</v>
      </c>
      <c r="D93" s="22" t="s">
        <v>802</v>
      </c>
      <c r="E93" s="22" t="s">
        <v>803</v>
      </c>
      <c r="F93" s="24" t="s">
        <v>83</v>
      </c>
      <c r="G93" s="31" t="s">
        <v>625</v>
      </c>
      <c r="H93" s="27" t="s">
        <v>249</v>
      </c>
      <c r="I93" s="13">
        <v>10</v>
      </c>
      <c r="J93" s="13">
        <v>635.30999999999995</v>
      </c>
      <c r="K93" s="13">
        <v>6353.0999999999995</v>
      </c>
      <c r="L93" s="13">
        <v>7115.4719999999998</v>
      </c>
    </row>
    <row r="94" spans="1:12" ht="51" x14ac:dyDescent="0.25">
      <c r="A94" s="24" t="s">
        <v>1143</v>
      </c>
      <c r="B94" s="22" t="s">
        <v>804</v>
      </c>
      <c r="C94" s="22" t="s">
        <v>266</v>
      </c>
      <c r="D94" s="22" t="s">
        <v>805</v>
      </c>
      <c r="E94" s="22" t="s">
        <v>806</v>
      </c>
      <c r="F94" s="24" t="s">
        <v>83</v>
      </c>
      <c r="G94" s="31" t="s">
        <v>625</v>
      </c>
      <c r="H94" s="27" t="s">
        <v>249</v>
      </c>
      <c r="I94" s="13">
        <v>2</v>
      </c>
      <c r="J94" s="13">
        <v>2195.42</v>
      </c>
      <c r="K94" s="13">
        <v>4390.84</v>
      </c>
      <c r="L94" s="13">
        <v>4917.7408000000005</v>
      </c>
    </row>
    <row r="95" spans="1:12" ht="51" x14ac:dyDescent="0.25">
      <c r="A95" s="24" t="s">
        <v>1144</v>
      </c>
      <c r="B95" s="22" t="s">
        <v>807</v>
      </c>
      <c r="C95" s="22" t="s">
        <v>410</v>
      </c>
      <c r="D95" s="22" t="s">
        <v>808</v>
      </c>
      <c r="E95" s="22" t="s">
        <v>809</v>
      </c>
      <c r="F95" s="24" t="s">
        <v>83</v>
      </c>
      <c r="G95" s="31" t="s">
        <v>625</v>
      </c>
      <c r="H95" s="27" t="s">
        <v>268</v>
      </c>
      <c r="I95" s="13">
        <v>10</v>
      </c>
      <c r="J95" s="13">
        <v>320.04000000000002</v>
      </c>
      <c r="K95" s="13">
        <v>3200.4</v>
      </c>
      <c r="L95" s="13">
        <v>3584.4480000000003</v>
      </c>
    </row>
    <row r="96" spans="1:12" ht="51" x14ac:dyDescent="0.25">
      <c r="A96" s="24" t="s">
        <v>1145</v>
      </c>
      <c r="B96" s="22" t="s">
        <v>807</v>
      </c>
      <c r="C96" s="22" t="s">
        <v>410</v>
      </c>
      <c r="D96" s="22" t="s">
        <v>808</v>
      </c>
      <c r="E96" s="22" t="s">
        <v>810</v>
      </c>
      <c r="F96" s="24" t="s">
        <v>83</v>
      </c>
      <c r="G96" s="31" t="s">
        <v>625</v>
      </c>
      <c r="H96" s="27" t="s">
        <v>268</v>
      </c>
      <c r="I96" s="13">
        <v>225</v>
      </c>
      <c r="J96" s="13">
        <v>320.04000000000002</v>
      </c>
      <c r="K96" s="13">
        <v>72009</v>
      </c>
      <c r="L96" s="13">
        <v>80650.080000000002</v>
      </c>
    </row>
    <row r="97" spans="1:12" ht="51" x14ac:dyDescent="0.25">
      <c r="A97" s="24" t="s">
        <v>1146</v>
      </c>
      <c r="B97" s="22" t="s">
        <v>811</v>
      </c>
      <c r="C97" s="22" t="s">
        <v>410</v>
      </c>
      <c r="D97" s="22" t="s">
        <v>812</v>
      </c>
      <c r="E97" s="22" t="s">
        <v>813</v>
      </c>
      <c r="F97" s="24" t="s">
        <v>83</v>
      </c>
      <c r="G97" s="31" t="s">
        <v>625</v>
      </c>
      <c r="H97" s="27" t="s">
        <v>249</v>
      </c>
      <c r="I97" s="13">
        <v>20</v>
      </c>
      <c r="J97" s="13">
        <v>90.76</v>
      </c>
      <c r="K97" s="13">
        <v>1815.2</v>
      </c>
      <c r="L97" s="13">
        <v>2033.0240000000003</v>
      </c>
    </row>
    <row r="98" spans="1:12" ht="51" x14ac:dyDescent="0.25">
      <c r="A98" s="24" t="s">
        <v>1147</v>
      </c>
      <c r="B98" s="22" t="s">
        <v>814</v>
      </c>
      <c r="C98" s="22" t="s">
        <v>815</v>
      </c>
      <c r="D98" s="22" t="s">
        <v>816</v>
      </c>
      <c r="E98" s="22" t="s">
        <v>817</v>
      </c>
      <c r="F98" s="24" t="s">
        <v>83</v>
      </c>
      <c r="G98" s="31" t="s">
        <v>625</v>
      </c>
      <c r="H98" s="27" t="s">
        <v>249</v>
      </c>
      <c r="I98" s="13">
        <v>8</v>
      </c>
      <c r="J98" s="13">
        <v>1189.42</v>
      </c>
      <c r="K98" s="13">
        <v>9515.36</v>
      </c>
      <c r="L98" s="13">
        <v>10657.203200000002</v>
      </c>
    </row>
    <row r="99" spans="1:12" ht="51" x14ac:dyDescent="0.25">
      <c r="A99" s="24" t="s">
        <v>1148</v>
      </c>
      <c r="B99" s="22" t="s">
        <v>818</v>
      </c>
      <c r="C99" s="22" t="s">
        <v>819</v>
      </c>
      <c r="D99" s="22" t="s">
        <v>820</v>
      </c>
      <c r="E99" s="22" t="s">
        <v>821</v>
      </c>
      <c r="F99" s="24" t="s">
        <v>83</v>
      </c>
      <c r="G99" s="31" t="s">
        <v>625</v>
      </c>
      <c r="H99" s="27" t="s">
        <v>894</v>
      </c>
      <c r="I99" s="13">
        <v>20</v>
      </c>
      <c r="J99" s="13">
        <v>160.5</v>
      </c>
      <c r="K99" s="13">
        <v>3210</v>
      </c>
      <c r="L99" s="13">
        <v>3595.2000000000003</v>
      </c>
    </row>
    <row r="100" spans="1:12" ht="63.75" x14ac:dyDescent="0.25">
      <c r="A100" s="24" t="s">
        <v>1151</v>
      </c>
      <c r="B100" s="22" t="s">
        <v>827</v>
      </c>
      <c r="C100" s="22" t="s">
        <v>823</v>
      </c>
      <c r="D100" s="22" t="s">
        <v>828</v>
      </c>
      <c r="E100" s="22"/>
      <c r="F100" s="24" t="s">
        <v>83</v>
      </c>
      <c r="G100" s="31" t="s">
        <v>625</v>
      </c>
      <c r="H100" s="27" t="s">
        <v>249</v>
      </c>
      <c r="I100" s="13">
        <v>2</v>
      </c>
      <c r="J100" s="13">
        <v>11464.29</v>
      </c>
      <c r="K100" s="13">
        <v>22928.58</v>
      </c>
      <c r="L100" s="13">
        <v>25680.009600000005</v>
      </c>
    </row>
    <row r="101" spans="1:12" ht="51" x14ac:dyDescent="0.25">
      <c r="A101" s="24" t="s">
        <v>1149</v>
      </c>
      <c r="B101" s="22" t="s">
        <v>822</v>
      </c>
      <c r="C101" s="22" t="s">
        <v>823</v>
      </c>
      <c r="D101" s="22" t="s">
        <v>824</v>
      </c>
      <c r="E101" s="22" t="s">
        <v>825</v>
      </c>
      <c r="F101" s="24" t="s">
        <v>83</v>
      </c>
      <c r="G101" s="31" t="s">
        <v>625</v>
      </c>
      <c r="H101" s="27" t="s">
        <v>249</v>
      </c>
      <c r="I101" s="13">
        <v>2</v>
      </c>
      <c r="J101" s="13">
        <v>13370.22</v>
      </c>
      <c r="K101" s="13">
        <v>26740.44</v>
      </c>
      <c r="L101" s="13">
        <v>29949.292800000003</v>
      </c>
    </row>
    <row r="102" spans="1:12" ht="51" x14ac:dyDescent="0.25">
      <c r="A102" s="24" t="s">
        <v>1150</v>
      </c>
      <c r="B102" s="22" t="s">
        <v>822</v>
      </c>
      <c r="C102" s="22" t="s">
        <v>823</v>
      </c>
      <c r="D102" s="22" t="s">
        <v>824</v>
      </c>
      <c r="E102" s="22" t="s">
        <v>826</v>
      </c>
      <c r="F102" s="24" t="s">
        <v>83</v>
      </c>
      <c r="G102" s="31" t="s">
        <v>625</v>
      </c>
      <c r="H102" s="27" t="s">
        <v>249</v>
      </c>
      <c r="I102" s="13">
        <v>2</v>
      </c>
      <c r="J102" s="13">
        <v>8932.59</v>
      </c>
      <c r="K102" s="13">
        <v>17865.18</v>
      </c>
      <c r="L102" s="13">
        <v>20009.001600000003</v>
      </c>
    </row>
    <row r="103" spans="1:12" ht="51" x14ac:dyDescent="0.25">
      <c r="A103" s="24" t="s">
        <v>1152</v>
      </c>
      <c r="B103" s="22" t="s">
        <v>391</v>
      </c>
      <c r="C103" s="22" t="s">
        <v>388</v>
      </c>
      <c r="D103" s="22" t="s">
        <v>392</v>
      </c>
      <c r="E103" s="22" t="s">
        <v>829</v>
      </c>
      <c r="F103" s="24" t="s">
        <v>83</v>
      </c>
      <c r="G103" s="31" t="s">
        <v>625</v>
      </c>
      <c r="H103" s="27" t="s">
        <v>268</v>
      </c>
      <c r="I103" s="13">
        <v>40</v>
      </c>
      <c r="J103" s="13">
        <v>281.83</v>
      </c>
      <c r="K103" s="13">
        <v>11273.199999999999</v>
      </c>
      <c r="L103" s="13">
        <v>12625.984</v>
      </c>
    </row>
    <row r="104" spans="1:12" ht="51" x14ac:dyDescent="0.25">
      <c r="A104" s="24" t="s">
        <v>1160</v>
      </c>
      <c r="B104" s="22" t="s">
        <v>834</v>
      </c>
      <c r="C104" s="22" t="s">
        <v>286</v>
      </c>
      <c r="D104" s="22" t="s">
        <v>835</v>
      </c>
      <c r="E104" s="22" t="s">
        <v>836</v>
      </c>
      <c r="F104" s="24" t="s">
        <v>83</v>
      </c>
      <c r="G104" s="31" t="s">
        <v>625</v>
      </c>
      <c r="H104" s="27" t="s">
        <v>249</v>
      </c>
      <c r="I104" s="13">
        <v>25</v>
      </c>
      <c r="J104" s="13">
        <v>769</v>
      </c>
      <c r="K104" s="13">
        <v>19225</v>
      </c>
      <c r="L104" s="13">
        <v>21532.000000000004</v>
      </c>
    </row>
    <row r="105" spans="1:12" ht="191.25" x14ac:dyDescent="0.25">
      <c r="A105" s="24" t="s">
        <v>1157</v>
      </c>
      <c r="B105" s="22" t="s">
        <v>297</v>
      </c>
      <c r="C105" s="22" t="s">
        <v>286</v>
      </c>
      <c r="D105" s="22" t="s">
        <v>298</v>
      </c>
      <c r="E105" s="22" t="s">
        <v>299</v>
      </c>
      <c r="F105" s="24" t="s">
        <v>83</v>
      </c>
      <c r="G105" s="31" t="s">
        <v>625</v>
      </c>
      <c r="H105" s="27" t="s">
        <v>89</v>
      </c>
      <c r="I105" s="13">
        <v>20</v>
      </c>
      <c r="J105" s="79">
        <v>399.82</v>
      </c>
      <c r="K105" s="13">
        <v>7996.4</v>
      </c>
      <c r="L105" s="13">
        <v>8955.9680000000008</v>
      </c>
    </row>
    <row r="106" spans="1:12" ht="51" x14ac:dyDescent="0.25">
      <c r="A106" s="24" t="s">
        <v>1162</v>
      </c>
      <c r="B106" s="22" t="s">
        <v>838</v>
      </c>
      <c r="C106" s="22" t="s">
        <v>286</v>
      </c>
      <c r="D106" s="22" t="s">
        <v>839</v>
      </c>
      <c r="E106" s="22"/>
      <c r="F106" s="24" t="s">
        <v>83</v>
      </c>
      <c r="G106" s="31" t="s">
        <v>625</v>
      </c>
      <c r="H106" s="27" t="s">
        <v>268</v>
      </c>
      <c r="I106" s="13">
        <v>2</v>
      </c>
      <c r="J106" s="13">
        <v>2651.12</v>
      </c>
      <c r="K106" s="13">
        <v>5302.24</v>
      </c>
      <c r="L106" s="13">
        <v>5938.5088000000005</v>
      </c>
    </row>
    <row r="107" spans="1:12" ht="76.5" x14ac:dyDescent="0.25">
      <c r="A107" s="24" t="s">
        <v>1154</v>
      </c>
      <c r="B107" s="22" t="s">
        <v>289</v>
      </c>
      <c r="C107" s="22" t="s">
        <v>286</v>
      </c>
      <c r="D107" s="22" t="s">
        <v>290</v>
      </c>
      <c r="E107" s="22" t="s">
        <v>291</v>
      </c>
      <c r="F107" s="24" t="s">
        <v>83</v>
      </c>
      <c r="G107" s="31" t="s">
        <v>625</v>
      </c>
      <c r="H107" s="27" t="s">
        <v>267</v>
      </c>
      <c r="I107" s="13">
        <v>72</v>
      </c>
      <c r="J107" s="13">
        <v>319.57</v>
      </c>
      <c r="K107" s="13">
        <v>23009.040000000001</v>
      </c>
      <c r="L107" s="13">
        <v>25770.124800000005</v>
      </c>
    </row>
    <row r="108" spans="1:12" ht="229.5" x14ac:dyDescent="0.25">
      <c r="A108" s="24" t="s">
        <v>1159</v>
      </c>
      <c r="B108" s="22" t="s">
        <v>308</v>
      </c>
      <c r="C108" s="22" t="s">
        <v>286</v>
      </c>
      <c r="D108" s="22" t="s">
        <v>309</v>
      </c>
      <c r="E108" s="22" t="s">
        <v>833</v>
      </c>
      <c r="F108" s="24" t="s">
        <v>83</v>
      </c>
      <c r="G108" s="31" t="s">
        <v>625</v>
      </c>
      <c r="H108" s="27" t="s">
        <v>249</v>
      </c>
      <c r="I108" s="13">
        <v>80</v>
      </c>
      <c r="J108" s="13">
        <v>408.42</v>
      </c>
      <c r="K108" s="13">
        <v>32673.600000000002</v>
      </c>
      <c r="L108" s="13">
        <v>36594.432000000008</v>
      </c>
    </row>
    <row r="109" spans="1:12" ht="114.75" x14ac:dyDescent="0.25">
      <c r="A109" s="24" t="s">
        <v>1161</v>
      </c>
      <c r="B109" s="22" t="s">
        <v>379</v>
      </c>
      <c r="C109" s="22" t="s">
        <v>286</v>
      </c>
      <c r="D109" s="22" t="s">
        <v>380</v>
      </c>
      <c r="E109" s="22" t="s">
        <v>837</v>
      </c>
      <c r="F109" s="24" t="s">
        <v>83</v>
      </c>
      <c r="G109" s="31" t="s">
        <v>625</v>
      </c>
      <c r="H109" s="27" t="s">
        <v>249</v>
      </c>
      <c r="I109" s="13">
        <v>36</v>
      </c>
      <c r="J109" s="13">
        <v>1787</v>
      </c>
      <c r="K109" s="13">
        <v>64332</v>
      </c>
      <c r="L109" s="13">
        <v>72051.840000000011</v>
      </c>
    </row>
    <row r="110" spans="1:12" ht="76.5" x14ac:dyDescent="0.25">
      <c r="A110" s="24" t="s">
        <v>1158</v>
      </c>
      <c r="B110" s="22" t="s">
        <v>376</v>
      </c>
      <c r="C110" s="22" t="s">
        <v>286</v>
      </c>
      <c r="D110" s="22" t="s">
        <v>377</v>
      </c>
      <c r="E110" s="22" t="s">
        <v>832</v>
      </c>
      <c r="F110" s="24" t="s">
        <v>83</v>
      </c>
      <c r="G110" s="31" t="s">
        <v>625</v>
      </c>
      <c r="H110" s="27" t="s">
        <v>85</v>
      </c>
      <c r="I110" s="13">
        <v>32</v>
      </c>
      <c r="J110" s="13">
        <v>2029.66</v>
      </c>
      <c r="K110" s="13">
        <v>64949.120000000003</v>
      </c>
      <c r="L110" s="13">
        <v>72743.014400000015</v>
      </c>
    </row>
    <row r="111" spans="1:12" ht="76.5" x14ac:dyDescent="0.25">
      <c r="A111" s="24" t="s">
        <v>1156</v>
      </c>
      <c r="B111" s="22" t="s">
        <v>294</v>
      </c>
      <c r="C111" s="22" t="s">
        <v>286</v>
      </c>
      <c r="D111" s="22" t="s">
        <v>295</v>
      </c>
      <c r="E111" s="22" t="s">
        <v>831</v>
      </c>
      <c r="F111" s="24" t="s">
        <v>83</v>
      </c>
      <c r="G111" s="31" t="s">
        <v>625</v>
      </c>
      <c r="H111" s="27" t="s">
        <v>249</v>
      </c>
      <c r="I111" s="13">
        <v>66</v>
      </c>
      <c r="J111" s="13">
        <v>408.42</v>
      </c>
      <c r="K111" s="13">
        <v>26955.72</v>
      </c>
      <c r="L111" s="13">
        <v>30190.406400000003</v>
      </c>
    </row>
    <row r="112" spans="1:12" ht="216.75" x14ac:dyDescent="0.25">
      <c r="A112" s="24" t="s">
        <v>1155</v>
      </c>
      <c r="B112" s="22" t="s">
        <v>292</v>
      </c>
      <c r="C112" s="22" t="s">
        <v>286</v>
      </c>
      <c r="D112" s="22" t="s">
        <v>293</v>
      </c>
      <c r="E112" s="22" t="s">
        <v>830</v>
      </c>
      <c r="F112" s="24" t="s">
        <v>83</v>
      </c>
      <c r="G112" s="31" t="s">
        <v>625</v>
      </c>
      <c r="H112" s="27" t="s">
        <v>249</v>
      </c>
      <c r="I112" s="13">
        <v>133</v>
      </c>
      <c r="J112" s="13">
        <v>639.13</v>
      </c>
      <c r="K112" s="13">
        <v>85004.29</v>
      </c>
      <c r="L112" s="13">
        <v>95204.804799999998</v>
      </c>
    </row>
    <row r="113" spans="1:12" ht="127.5" x14ac:dyDescent="0.25">
      <c r="A113" s="24" t="s">
        <v>1153</v>
      </c>
      <c r="B113" s="22" t="s">
        <v>285</v>
      </c>
      <c r="C113" s="22" t="s">
        <v>286</v>
      </c>
      <c r="D113" s="22" t="s">
        <v>287</v>
      </c>
      <c r="E113" s="22" t="s">
        <v>375</v>
      </c>
      <c r="F113" s="24" t="s">
        <v>83</v>
      </c>
      <c r="G113" s="31" t="s">
        <v>625</v>
      </c>
      <c r="H113" s="27" t="s">
        <v>249</v>
      </c>
      <c r="I113" s="13">
        <v>114</v>
      </c>
      <c r="J113" s="13">
        <v>424.66</v>
      </c>
      <c r="K113" s="13">
        <v>48411.240000000005</v>
      </c>
      <c r="L113" s="13">
        <v>54220.588800000012</v>
      </c>
    </row>
    <row r="114" spans="1:12" ht="51" x14ac:dyDescent="0.25">
      <c r="A114" s="24" t="s">
        <v>1163</v>
      </c>
      <c r="B114" s="22" t="s">
        <v>313</v>
      </c>
      <c r="C114" s="22" t="s">
        <v>314</v>
      </c>
      <c r="D114" s="22" t="s">
        <v>315</v>
      </c>
      <c r="E114" s="22" t="s">
        <v>316</v>
      </c>
      <c r="F114" s="24" t="s">
        <v>83</v>
      </c>
      <c r="G114" s="31" t="s">
        <v>625</v>
      </c>
      <c r="H114" s="27" t="s">
        <v>89</v>
      </c>
      <c r="I114" s="13">
        <v>6</v>
      </c>
      <c r="J114" s="13">
        <v>1561.53</v>
      </c>
      <c r="K114" s="13">
        <v>9369.18</v>
      </c>
      <c r="L114" s="13">
        <v>10493.481600000001</v>
      </c>
    </row>
    <row r="115" spans="1:12" ht="51" x14ac:dyDescent="0.25">
      <c r="A115" s="24" t="s">
        <v>1164</v>
      </c>
      <c r="B115" s="22" t="s">
        <v>840</v>
      </c>
      <c r="C115" s="22" t="s">
        <v>841</v>
      </c>
      <c r="D115" s="22" t="s">
        <v>842</v>
      </c>
      <c r="E115" s="22" t="s">
        <v>843</v>
      </c>
      <c r="F115" s="24" t="s">
        <v>83</v>
      </c>
      <c r="G115" s="31" t="s">
        <v>625</v>
      </c>
      <c r="H115" s="27" t="s">
        <v>251</v>
      </c>
      <c r="I115" s="13">
        <v>100</v>
      </c>
      <c r="J115" s="13">
        <v>277.05</v>
      </c>
      <c r="K115" s="13">
        <v>27705</v>
      </c>
      <c r="L115" s="13">
        <v>31029.600000000002</v>
      </c>
    </row>
    <row r="116" spans="1:12" ht="63.75" x14ac:dyDescent="0.25">
      <c r="A116" s="24" t="s">
        <v>1165</v>
      </c>
      <c r="B116" s="22" t="s">
        <v>844</v>
      </c>
      <c r="C116" s="22" t="s">
        <v>845</v>
      </c>
      <c r="D116" s="22" t="s">
        <v>846</v>
      </c>
      <c r="E116" s="22" t="s">
        <v>847</v>
      </c>
      <c r="F116" s="24" t="s">
        <v>83</v>
      </c>
      <c r="G116" s="31" t="s">
        <v>625</v>
      </c>
      <c r="H116" s="27" t="s">
        <v>251</v>
      </c>
      <c r="I116" s="13">
        <v>10</v>
      </c>
      <c r="J116" s="13">
        <v>735.63</v>
      </c>
      <c r="K116" s="13">
        <v>7356.3</v>
      </c>
      <c r="L116" s="13">
        <v>8239.0560000000005</v>
      </c>
    </row>
    <row r="117" spans="1:12" ht="51" x14ac:dyDescent="0.25">
      <c r="A117" s="24" t="s">
        <v>1166</v>
      </c>
      <c r="B117" s="22" t="s">
        <v>844</v>
      </c>
      <c r="C117" s="22" t="s">
        <v>845</v>
      </c>
      <c r="D117" s="22" t="s">
        <v>846</v>
      </c>
      <c r="E117" s="22" t="s">
        <v>848</v>
      </c>
      <c r="F117" s="24" t="s">
        <v>83</v>
      </c>
      <c r="G117" s="31" t="s">
        <v>625</v>
      </c>
      <c r="H117" s="27" t="s">
        <v>251</v>
      </c>
      <c r="I117" s="13">
        <v>10</v>
      </c>
      <c r="J117" s="13">
        <v>496.79</v>
      </c>
      <c r="K117" s="13">
        <v>4967.9000000000005</v>
      </c>
      <c r="L117" s="13">
        <v>5564.0480000000016</v>
      </c>
    </row>
    <row r="118" spans="1:12" ht="51" x14ac:dyDescent="0.25">
      <c r="A118" s="24" t="s">
        <v>1167</v>
      </c>
      <c r="B118" s="22" t="s">
        <v>594</v>
      </c>
      <c r="C118" s="22" t="s">
        <v>325</v>
      </c>
      <c r="D118" s="22" t="s">
        <v>595</v>
      </c>
      <c r="E118" s="22" t="s">
        <v>596</v>
      </c>
      <c r="F118" s="24" t="s">
        <v>83</v>
      </c>
      <c r="G118" s="31" t="s">
        <v>625</v>
      </c>
      <c r="H118" s="27" t="s">
        <v>370</v>
      </c>
      <c r="I118" s="13">
        <v>182</v>
      </c>
      <c r="J118" s="13">
        <v>171.96</v>
      </c>
      <c r="K118" s="13">
        <v>31296.720000000001</v>
      </c>
      <c r="L118" s="13">
        <v>35052.326400000005</v>
      </c>
    </row>
    <row r="119" spans="1:12" ht="51" x14ac:dyDescent="0.25">
      <c r="A119" s="24" t="s">
        <v>1168</v>
      </c>
      <c r="B119" s="22" t="s">
        <v>849</v>
      </c>
      <c r="C119" s="22" t="s">
        <v>850</v>
      </c>
      <c r="D119" s="22" t="s">
        <v>851</v>
      </c>
      <c r="E119" s="22" t="s">
        <v>852</v>
      </c>
      <c r="F119" s="24" t="s">
        <v>83</v>
      </c>
      <c r="G119" s="31" t="s">
        <v>625</v>
      </c>
      <c r="H119" s="27" t="s">
        <v>249</v>
      </c>
      <c r="I119" s="13">
        <v>10</v>
      </c>
      <c r="J119" s="13">
        <v>105.09</v>
      </c>
      <c r="K119" s="13">
        <v>1050.9000000000001</v>
      </c>
      <c r="L119" s="13">
        <v>1177.0080000000003</v>
      </c>
    </row>
    <row r="120" spans="1:12" ht="51" x14ac:dyDescent="0.25">
      <c r="A120" s="24" t="s">
        <v>1169</v>
      </c>
      <c r="B120" s="22" t="s">
        <v>591</v>
      </c>
      <c r="C120" s="22" t="s">
        <v>343</v>
      </c>
      <c r="D120" s="22" t="s">
        <v>505</v>
      </c>
      <c r="E120" s="22" t="s">
        <v>592</v>
      </c>
      <c r="F120" s="24" t="s">
        <v>83</v>
      </c>
      <c r="G120" s="31" t="s">
        <v>625</v>
      </c>
      <c r="H120" s="27" t="s">
        <v>249</v>
      </c>
      <c r="I120" s="13">
        <v>8</v>
      </c>
      <c r="J120" s="79">
        <v>745.18</v>
      </c>
      <c r="K120" s="13">
        <v>5961.44</v>
      </c>
      <c r="L120" s="13">
        <v>6676.8128000000006</v>
      </c>
    </row>
    <row r="121" spans="1:12" ht="51" x14ac:dyDescent="0.25">
      <c r="A121" s="24" t="s">
        <v>1170</v>
      </c>
      <c r="B121" s="22" t="s">
        <v>853</v>
      </c>
      <c r="C121" s="22" t="s">
        <v>854</v>
      </c>
      <c r="D121" s="22" t="s">
        <v>855</v>
      </c>
      <c r="E121" s="22" t="s">
        <v>856</v>
      </c>
      <c r="F121" s="24" t="s">
        <v>83</v>
      </c>
      <c r="G121" s="31" t="s">
        <v>625</v>
      </c>
      <c r="H121" s="27" t="s">
        <v>249</v>
      </c>
      <c r="I121" s="13">
        <v>7</v>
      </c>
      <c r="J121" s="13">
        <v>807.28</v>
      </c>
      <c r="K121" s="13">
        <v>5650.96</v>
      </c>
      <c r="L121" s="13">
        <v>6329.0752000000002</v>
      </c>
    </row>
    <row r="122" spans="1:12" ht="51" x14ac:dyDescent="0.25">
      <c r="A122" s="24" t="s">
        <v>1171</v>
      </c>
      <c r="B122" s="22" t="s">
        <v>857</v>
      </c>
      <c r="C122" s="22" t="s">
        <v>858</v>
      </c>
      <c r="D122" s="22" t="s">
        <v>859</v>
      </c>
      <c r="E122" s="22" t="s">
        <v>860</v>
      </c>
      <c r="F122" s="24" t="s">
        <v>83</v>
      </c>
      <c r="G122" s="31" t="s">
        <v>625</v>
      </c>
      <c r="H122" s="27" t="s">
        <v>371</v>
      </c>
      <c r="I122" s="13">
        <v>10</v>
      </c>
      <c r="J122" s="13">
        <v>315.27</v>
      </c>
      <c r="K122" s="13">
        <v>3152.7</v>
      </c>
      <c r="L122" s="13">
        <v>3531.0240000000003</v>
      </c>
    </row>
    <row r="123" spans="1:12" ht="51" x14ac:dyDescent="0.25">
      <c r="A123" s="24" t="s">
        <v>1172</v>
      </c>
      <c r="B123" s="22" t="s">
        <v>861</v>
      </c>
      <c r="C123" s="22" t="s">
        <v>862</v>
      </c>
      <c r="D123" s="22" t="s">
        <v>863</v>
      </c>
      <c r="E123" s="22" t="s">
        <v>864</v>
      </c>
      <c r="F123" s="24" t="s">
        <v>83</v>
      </c>
      <c r="G123" s="31" t="s">
        <v>625</v>
      </c>
      <c r="H123" s="27" t="s">
        <v>249</v>
      </c>
      <c r="I123" s="13">
        <v>3</v>
      </c>
      <c r="J123" s="13">
        <v>4012.5</v>
      </c>
      <c r="K123" s="13">
        <v>12037.5</v>
      </c>
      <c r="L123" s="13">
        <v>13482.000000000002</v>
      </c>
    </row>
    <row r="124" spans="1:12" ht="51" x14ac:dyDescent="0.25">
      <c r="A124" s="24" t="s">
        <v>1173</v>
      </c>
      <c r="B124" s="22" t="s">
        <v>861</v>
      </c>
      <c r="C124" s="22" t="s">
        <v>862</v>
      </c>
      <c r="D124" s="22" t="s">
        <v>863</v>
      </c>
      <c r="E124" s="22" t="s">
        <v>865</v>
      </c>
      <c r="F124" s="24" t="s">
        <v>83</v>
      </c>
      <c r="G124" s="31" t="s">
        <v>625</v>
      </c>
      <c r="H124" s="27" t="s">
        <v>249</v>
      </c>
      <c r="I124" s="13">
        <v>6</v>
      </c>
      <c r="J124" s="13">
        <v>4012.5</v>
      </c>
      <c r="K124" s="13">
        <v>24075</v>
      </c>
      <c r="L124" s="13">
        <v>26964.000000000004</v>
      </c>
    </row>
    <row r="125" spans="1:12" ht="51" x14ac:dyDescent="0.25">
      <c r="A125" s="24" t="s">
        <v>1174</v>
      </c>
      <c r="B125" s="22" t="s">
        <v>866</v>
      </c>
      <c r="C125" s="22" t="s">
        <v>867</v>
      </c>
      <c r="D125" s="22" t="s">
        <v>868</v>
      </c>
      <c r="E125" s="22"/>
      <c r="F125" s="24" t="s">
        <v>83</v>
      </c>
      <c r="G125" s="31" t="s">
        <v>625</v>
      </c>
      <c r="H125" s="27" t="s">
        <v>249</v>
      </c>
      <c r="I125" s="13">
        <v>22</v>
      </c>
      <c r="J125" s="13">
        <v>95.54</v>
      </c>
      <c r="K125" s="13">
        <v>2101.88</v>
      </c>
      <c r="L125" s="13">
        <v>2354.1056000000003</v>
      </c>
    </row>
    <row r="126" spans="1:12" ht="51" x14ac:dyDescent="0.25">
      <c r="A126" s="24" t="s">
        <v>1175</v>
      </c>
      <c r="B126" s="22" t="s">
        <v>869</v>
      </c>
      <c r="C126" s="22" t="s">
        <v>870</v>
      </c>
      <c r="D126" s="22" t="s">
        <v>871</v>
      </c>
      <c r="E126" s="22" t="s">
        <v>872</v>
      </c>
      <c r="F126" s="24" t="s">
        <v>83</v>
      </c>
      <c r="G126" s="31" t="s">
        <v>625</v>
      </c>
      <c r="H126" s="27" t="s">
        <v>249</v>
      </c>
      <c r="I126" s="13">
        <v>100</v>
      </c>
      <c r="J126" s="13">
        <v>23.88</v>
      </c>
      <c r="K126" s="13">
        <v>2388</v>
      </c>
      <c r="L126" s="13">
        <v>2674.5600000000004</v>
      </c>
    </row>
    <row r="127" spans="1:12" ht="51" x14ac:dyDescent="0.25">
      <c r="A127" s="24" t="s">
        <v>1176</v>
      </c>
      <c r="B127" s="22" t="s">
        <v>869</v>
      </c>
      <c r="C127" s="22" t="s">
        <v>870</v>
      </c>
      <c r="D127" s="22" t="s">
        <v>871</v>
      </c>
      <c r="E127" s="22" t="s">
        <v>873</v>
      </c>
      <c r="F127" s="24" t="s">
        <v>83</v>
      </c>
      <c r="G127" s="31" t="s">
        <v>625</v>
      </c>
      <c r="H127" s="27" t="s">
        <v>249</v>
      </c>
      <c r="I127" s="13">
        <v>50</v>
      </c>
      <c r="J127" s="13">
        <v>458.57</v>
      </c>
      <c r="K127" s="13">
        <v>22928.5</v>
      </c>
      <c r="L127" s="13">
        <v>25679.920000000002</v>
      </c>
    </row>
    <row r="128" spans="1:12" ht="51" x14ac:dyDescent="0.25">
      <c r="A128" s="24" t="s">
        <v>1180</v>
      </c>
      <c r="B128" s="22" t="s">
        <v>604</v>
      </c>
      <c r="C128" s="22" t="s">
        <v>247</v>
      </c>
      <c r="D128" s="22" t="s">
        <v>605</v>
      </c>
      <c r="E128" s="22"/>
      <c r="F128" s="24" t="s">
        <v>83</v>
      </c>
      <c r="G128" s="31" t="s">
        <v>625</v>
      </c>
      <c r="H128" s="27" t="s">
        <v>249</v>
      </c>
      <c r="I128" s="13">
        <v>2</v>
      </c>
      <c r="J128" s="13">
        <v>7165.18</v>
      </c>
      <c r="K128" s="13">
        <v>14330.36</v>
      </c>
      <c r="L128" s="13">
        <v>16050.003200000003</v>
      </c>
    </row>
    <row r="129" spans="1:12" ht="89.25" x14ac:dyDescent="0.25">
      <c r="A129" s="24" t="s">
        <v>1179</v>
      </c>
      <c r="B129" s="22" t="s">
        <v>880</v>
      </c>
      <c r="C129" s="22" t="s">
        <v>247</v>
      </c>
      <c r="D129" s="22" t="s">
        <v>881</v>
      </c>
      <c r="E129" s="22" t="s">
        <v>882</v>
      </c>
      <c r="F129" s="24" t="s">
        <v>83</v>
      </c>
      <c r="G129" s="31" t="s">
        <v>625</v>
      </c>
      <c r="H129" s="27" t="s">
        <v>249</v>
      </c>
      <c r="I129" s="13">
        <v>10</v>
      </c>
      <c r="J129" s="13">
        <v>894.22</v>
      </c>
      <c r="K129" s="13">
        <v>8942.2000000000007</v>
      </c>
      <c r="L129" s="13">
        <v>10015.264000000001</v>
      </c>
    </row>
    <row r="130" spans="1:12" ht="51" x14ac:dyDescent="0.25">
      <c r="A130" s="24" t="s">
        <v>1178</v>
      </c>
      <c r="B130" s="22" t="s">
        <v>877</v>
      </c>
      <c r="C130" s="22" t="s">
        <v>247</v>
      </c>
      <c r="D130" s="22" t="s">
        <v>878</v>
      </c>
      <c r="E130" s="22" t="s">
        <v>879</v>
      </c>
      <c r="F130" s="24" t="s">
        <v>83</v>
      </c>
      <c r="G130" s="31" t="s">
        <v>625</v>
      </c>
      <c r="H130" s="27" t="s">
        <v>249</v>
      </c>
      <c r="I130" s="13">
        <v>16</v>
      </c>
      <c r="J130" s="13">
        <v>472.9</v>
      </c>
      <c r="K130" s="13">
        <v>7566.4</v>
      </c>
      <c r="L130" s="13">
        <v>8474.3680000000004</v>
      </c>
    </row>
    <row r="131" spans="1:12" ht="51" x14ac:dyDescent="0.25">
      <c r="A131" s="24" t="s">
        <v>1177</v>
      </c>
      <c r="B131" s="22" t="s">
        <v>874</v>
      </c>
      <c r="C131" s="22" t="s">
        <v>247</v>
      </c>
      <c r="D131" s="22" t="s">
        <v>875</v>
      </c>
      <c r="E131" s="22" t="s">
        <v>876</v>
      </c>
      <c r="F131" s="24" t="s">
        <v>83</v>
      </c>
      <c r="G131" s="31" t="s">
        <v>625</v>
      </c>
      <c r="H131" s="27" t="s">
        <v>249</v>
      </c>
      <c r="I131" s="13">
        <v>16</v>
      </c>
      <c r="J131" s="13">
        <v>472.9</v>
      </c>
      <c r="K131" s="13">
        <v>7566.4</v>
      </c>
      <c r="L131" s="13">
        <v>8474.3680000000004</v>
      </c>
    </row>
    <row r="132" spans="1:12" ht="89.25" x14ac:dyDescent="0.25">
      <c r="A132" s="24" t="s">
        <v>1181</v>
      </c>
      <c r="B132" s="22" t="s">
        <v>883</v>
      </c>
      <c r="C132" s="22" t="s">
        <v>884</v>
      </c>
      <c r="D132" s="22" t="s">
        <v>885</v>
      </c>
      <c r="E132" s="22"/>
      <c r="F132" s="24" t="s">
        <v>83</v>
      </c>
      <c r="G132" s="31" t="s">
        <v>625</v>
      </c>
      <c r="H132" s="27" t="s">
        <v>606</v>
      </c>
      <c r="I132" s="13">
        <v>30</v>
      </c>
      <c r="J132" s="13">
        <v>2006.25</v>
      </c>
      <c r="K132" s="13">
        <v>60187.5</v>
      </c>
      <c r="L132" s="13">
        <v>67410</v>
      </c>
    </row>
    <row r="133" spans="1:12" ht="51" x14ac:dyDescent="0.25">
      <c r="A133" s="24" t="s">
        <v>1183</v>
      </c>
      <c r="B133" s="22" t="s">
        <v>887</v>
      </c>
      <c r="C133" s="22" t="s">
        <v>244</v>
      </c>
      <c r="D133" s="22" t="s">
        <v>888</v>
      </c>
      <c r="E133" s="22"/>
      <c r="F133" s="24" t="s">
        <v>83</v>
      </c>
      <c r="G133" s="31" t="s">
        <v>625</v>
      </c>
      <c r="H133" s="27" t="s">
        <v>249</v>
      </c>
      <c r="I133" s="13">
        <v>50</v>
      </c>
      <c r="J133" s="13">
        <v>162.41</v>
      </c>
      <c r="K133" s="13">
        <v>8120.5</v>
      </c>
      <c r="L133" s="13">
        <v>9094.9600000000009</v>
      </c>
    </row>
    <row r="134" spans="1:12" ht="51" x14ac:dyDescent="0.25">
      <c r="A134" s="24" t="s">
        <v>1186</v>
      </c>
      <c r="B134" s="22" t="s">
        <v>523</v>
      </c>
      <c r="C134" s="22" t="s">
        <v>244</v>
      </c>
      <c r="D134" s="22" t="s">
        <v>430</v>
      </c>
      <c r="E134" s="22" t="s">
        <v>893</v>
      </c>
      <c r="F134" s="24" t="s">
        <v>83</v>
      </c>
      <c r="G134" s="31" t="s">
        <v>625</v>
      </c>
      <c r="H134" s="27" t="s">
        <v>249</v>
      </c>
      <c r="I134" s="13">
        <v>20</v>
      </c>
      <c r="J134" s="13">
        <v>608.04</v>
      </c>
      <c r="K134" s="13">
        <v>12160.8</v>
      </c>
      <c r="L134" s="13">
        <v>13620.096000000001</v>
      </c>
    </row>
    <row r="135" spans="1:12" ht="51" x14ac:dyDescent="0.25">
      <c r="A135" s="24" t="s">
        <v>1182</v>
      </c>
      <c r="B135" s="22" t="s">
        <v>435</v>
      </c>
      <c r="C135" s="22" t="s">
        <v>244</v>
      </c>
      <c r="D135" s="22" t="s">
        <v>437</v>
      </c>
      <c r="E135" s="22" t="s">
        <v>886</v>
      </c>
      <c r="F135" s="24" t="s">
        <v>83</v>
      </c>
      <c r="G135" s="31" t="s">
        <v>625</v>
      </c>
      <c r="H135" s="27" t="s">
        <v>249</v>
      </c>
      <c r="I135" s="13">
        <v>30</v>
      </c>
      <c r="J135" s="13">
        <v>673.53</v>
      </c>
      <c r="K135" s="13">
        <v>20205.899999999998</v>
      </c>
      <c r="L135" s="13">
        <v>22630.608</v>
      </c>
    </row>
    <row r="136" spans="1:12" ht="89.25" x14ac:dyDescent="0.25">
      <c r="A136" s="24" t="s">
        <v>1185</v>
      </c>
      <c r="B136" s="22" t="s">
        <v>435</v>
      </c>
      <c r="C136" s="22" t="s">
        <v>244</v>
      </c>
      <c r="D136" s="22" t="s">
        <v>437</v>
      </c>
      <c r="E136" s="22" t="s">
        <v>892</v>
      </c>
      <c r="F136" s="24" t="s">
        <v>83</v>
      </c>
      <c r="G136" s="31" t="s">
        <v>625</v>
      </c>
      <c r="H136" s="27" t="s">
        <v>249</v>
      </c>
      <c r="I136" s="13">
        <v>20</v>
      </c>
      <c r="J136" s="13">
        <v>195.85</v>
      </c>
      <c r="K136" s="13">
        <v>3917</v>
      </c>
      <c r="L136" s="13">
        <v>4387.04</v>
      </c>
    </row>
    <row r="137" spans="1:12" ht="51" x14ac:dyDescent="0.25">
      <c r="A137" s="24" t="s">
        <v>1184</v>
      </c>
      <c r="B137" s="22" t="s">
        <v>889</v>
      </c>
      <c r="C137" s="22" t="s">
        <v>244</v>
      </c>
      <c r="D137" s="22" t="s">
        <v>890</v>
      </c>
      <c r="E137" s="22" t="s">
        <v>891</v>
      </c>
      <c r="F137" s="24" t="s">
        <v>83</v>
      </c>
      <c r="G137" s="31" t="s">
        <v>625</v>
      </c>
      <c r="H137" s="27" t="s">
        <v>249</v>
      </c>
      <c r="I137" s="13">
        <v>100</v>
      </c>
      <c r="J137" s="13">
        <v>315.27</v>
      </c>
      <c r="K137" s="13">
        <v>31527</v>
      </c>
      <c r="L137" s="13">
        <v>35310.240000000005</v>
      </c>
    </row>
    <row r="138" spans="1:12" ht="38.25" x14ac:dyDescent="0.25">
      <c r="A138" s="24" t="s">
        <v>953</v>
      </c>
      <c r="B138" s="22" t="s">
        <v>350</v>
      </c>
      <c r="C138" s="22" t="s">
        <v>264</v>
      </c>
      <c r="D138" s="22" t="s">
        <v>351</v>
      </c>
      <c r="E138" s="77" t="s">
        <v>620</v>
      </c>
      <c r="F138" s="24" t="s">
        <v>83</v>
      </c>
      <c r="G138" s="22" t="s">
        <v>584</v>
      </c>
      <c r="H138" s="27" t="s">
        <v>371</v>
      </c>
      <c r="I138" s="13">
        <v>2249</v>
      </c>
      <c r="J138" s="13">
        <v>491.62</v>
      </c>
      <c r="K138" s="13">
        <v>1105653.3800000001</v>
      </c>
      <c r="L138" s="13">
        <v>1238331.7856000003</v>
      </c>
    </row>
    <row r="139" spans="1:12" ht="38.25" x14ac:dyDescent="0.25">
      <c r="A139" s="24" t="s">
        <v>956</v>
      </c>
      <c r="B139" s="22" t="s">
        <v>331</v>
      </c>
      <c r="C139" s="22" t="s">
        <v>332</v>
      </c>
      <c r="D139" s="22" t="s">
        <v>333</v>
      </c>
      <c r="E139" s="22" t="s">
        <v>486</v>
      </c>
      <c r="F139" s="24" t="s">
        <v>83</v>
      </c>
      <c r="G139" s="22" t="s">
        <v>584</v>
      </c>
      <c r="H139" s="27" t="s">
        <v>249</v>
      </c>
      <c r="I139" s="13">
        <v>23</v>
      </c>
      <c r="J139" s="13">
        <v>1170</v>
      </c>
      <c r="K139" s="13">
        <v>26910</v>
      </c>
      <c r="L139" s="13">
        <v>30139.200000000004</v>
      </c>
    </row>
    <row r="140" spans="1:12" ht="38.25" x14ac:dyDescent="0.25">
      <c r="A140" s="24" t="s">
        <v>955</v>
      </c>
      <c r="B140" s="22" t="s">
        <v>335</v>
      </c>
      <c r="C140" s="22" t="s">
        <v>332</v>
      </c>
      <c r="D140" s="22" t="s">
        <v>336</v>
      </c>
      <c r="E140" s="22" t="s">
        <v>485</v>
      </c>
      <c r="F140" s="24" t="s">
        <v>83</v>
      </c>
      <c r="G140" s="22" t="s">
        <v>584</v>
      </c>
      <c r="H140" s="27" t="s">
        <v>249</v>
      </c>
      <c r="I140" s="13">
        <v>23</v>
      </c>
      <c r="J140" s="13">
        <v>700</v>
      </c>
      <c r="K140" s="13">
        <v>16100</v>
      </c>
      <c r="L140" s="13">
        <v>18032</v>
      </c>
    </row>
    <row r="141" spans="1:12" ht="38.25" x14ac:dyDescent="0.25">
      <c r="A141" s="24" t="s">
        <v>961</v>
      </c>
      <c r="B141" s="22" t="s">
        <v>428</v>
      </c>
      <c r="C141" s="22" t="s">
        <v>429</v>
      </c>
      <c r="D141" s="22" t="s">
        <v>430</v>
      </c>
      <c r="E141" s="22" t="s">
        <v>510</v>
      </c>
      <c r="F141" s="24" t="s">
        <v>83</v>
      </c>
      <c r="G141" s="22" t="s">
        <v>584</v>
      </c>
      <c r="H141" s="27" t="s">
        <v>249</v>
      </c>
      <c r="I141" s="13">
        <v>4</v>
      </c>
      <c r="J141" s="13">
        <v>570</v>
      </c>
      <c r="K141" s="13">
        <v>2280</v>
      </c>
      <c r="L141" s="13">
        <v>2553.6000000000004</v>
      </c>
    </row>
    <row r="142" spans="1:12" ht="25.5" x14ac:dyDescent="0.25">
      <c r="A142" s="24" t="s">
        <v>984</v>
      </c>
      <c r="B142" s="22" t="s">
        <v>623</v>
      </c>
      <c r="C142" s="22" t="s">
        <v>525</v>
      </c>
      <c r="D142" s="22" t="s">
        <v>526</v>
      </c>
      <c r="E142" s="22" t="s">
        <v>527</v>
      </c>
      <c r="F142" s="24" t="s">
        <v>83</v>
      </c>
      <c r="G142" s="22" t="s">
        <v>584</v>
      </c>
      <c r="H142" s="27" t="s">
        <v>249</v>
      </c>
      <c r="I142" s="13">
        <v>1</v>
      </c>
      <c r="J142" s="13">
        <v>35000</v>
      </c>
      <c r="K142" s="13">
        <v>35000</v>
      </c>
      <c r="L142" s="13">
        <v>39200.000000000007</v>
      </c>
    </row>
    <row r="143" spans="1:12" ht="25.5" x14ac:dyDescent="0.25">
      <c r="A143" s="24" t="s">
        <v>943</v>
      </c>
      <c r="B143" s="22" t="s">
        <v>405</v>
      </c>
      <c r="C143" s="22" t="s">
        <v>406</v>
      </c>
      <c r="D143" s="22" t="s">
        <v>407</v>
      </c>
      <c r="E143" s="22" t="s">
        <v>468</v>
      </c>
      <c r="F143" s="24" t="s">
        <v>83</v>
      </c>
      <c r="G143" s="22" t="s">
        <v>584</v>
      </c>
      <c r="H143" s="27" t="s">
        <v>249</v>
      </c>
      <c r="I143" s="13">
        <v>552</v>
      </c>
      <c r="J143" s="13">
        <v>89.2</v>
      </c>
      <c r="K143" s="13">
        <v>49238.400000000001</v>
      </c>
      <c r="L143" s="13">
        <v>55147.008000000009</v>
      </c>
    </row>
    <row r="144" spans="1:12" ht="102" x14ac:dyDescent="0.25">
      <c r="A144" s="24" t="s">
        <v>991</v>
      </c>
      <c r="B144" s="22" t="s">
        <v>541</v>
      </c>
      <c r="C144" s="22" t="s">
        <v>542</v>
      </c>
      <c r="D144" s="22" t="s">
        <v>543</v>
      </c>
      <c r="E144" s="22" t="s">
        <v>544</v>
      </c>
      <c r="F144" s="24" t="s">
        <v>83</v>
      </c>
      <c r="G144" s="22" t="s">
        <v>584</v>
      </c>
      <c r="H144" s="27" t="s">
        <v>249</v>
      </c>
      <c r="I144" s="13">
        <v>1</v>
      </c>
      <c r="J144" s="13">
        <v>21500</v>
      </c>
      <c r="K144" s="13">
        <v>21500</v>
      </c>
      <c r="L144" s="13">
        <v>24080.000000000004</v>
      </c>
    </row>
    <row r="145" spans="1:12" ht="38.25" x14ac:dyDescent="0.25">
      <c r="A145" s="24" t="s">
        <v>944</v>
      </c>
      <c r="B145" s="22" t="s">
        <v>417</v>
      </c>
      <c r="C145" s="22" t="s">
        <v>418</v>
      </c>
      <c r="D145" s="22" t="s">
        <v>419</v>
      </c>
      <c r="E145" s="22" t="s">
        <v>420</v>
      </c>
      <c r="F145" s="24" t="s">
        <v>83</v>
      </c>
      <c r="G145" s="22" t="s">
        <v>584</v>
      </c>
      <c r="H145" s="27" t="s">
        <v>249</v>
      </c>
      <c r="I145" s="13">
        <v>142</v>
      </c>
      <c r="J145" s="13">
        <v>616</v>
      </c>
      <c r="K145" s="13">
        <v>87472</v>
      </c>
      <c r="L145" s="13">
        <v>97968.640000000014</v>
      </c>
    </row>
    <row r="146" spans="1:12" ht="25.5" x14ac:dyDescent="0.25">
      <c r="A146" s="24" t="s">
        <v>969</v>
      </c>
      <c r="B146" s="22" t="s">
        <v>556</v>
      </c>
      <c r="C146" s="22" t="s">
        <v>557</v>
      </c>
      <c r="D146" s="22" t="s">
        <v>558</v>
      </c>
      <c r="E146" s="22" t="s">
        <v>559</v>
      </c>
      <c r="F146" s="24" t="s">
        <v>83</v>
      </c>
      <c r="G146" s="22" t="s">
        <v>584</v>
      </c>
      <c r="H146" s="27" t="s">
        <v>249</v>
      </c>
      <c r="I146" s="13">
        <v>20</v>
      </c>
      <c r="J146" s="13">
        <v>150</v>
      </c>
      <c r="K146" s="13">
        <v>3000</v>
      </c>
      <c r="L146" s="13">
        <v>3360.0000000000005</v>
      </c>
    </row>
    <row r="147" spans="1:12" ht="38.25" x14ac:dyDescent="0.25">
      <c r="A147" s="24" t="s">
        <v>976</v>
      </c>
      <c r="B147" s="22" t="s">
        <v>556</v>
      </c>
      <c r="C147" s="22" t="s">
        <v>557</v>
      </c>
      <c r="D147" s="22" t="s">
        <v>558</v>
      </c>
      <c r="E147" s="22" t="s">
        <v>575</v>
      </c>
      <c r="F147" s="24" t="s">
        <v>83</v>
      </c>
      <c r="G147" s="22" t="s">
        <v>584</v>
      </c>
      <c r="H147" s="27" t="s">
        <v>249</v>
      </c>
      <c r="I147" s="13">
        <v>2</v>
      </c>
      <c r="J147" s="13">
        <v>550</v>
      </c>
      <c r="K147" s="13">
        <v>1100</v>
      </c>
      <c r="L147" s="13">
        <v>1232.0000000000002</v>
      </c>
    </row>
    <row r="148" spans="1:12" ht="38.25" x14ac:dyDescent="0.25">
      <c r="A148" s="24" t="s">
        <v>977</v>
      </c>
      <c r="B148" s="22" t="s">
        <v>556</v>
      </c>
      <c r="C148" s="22" t="s">
        <v>557</v>
      </c>
      <c r="D148" s="22" t="s">
        <v>558</v>
      </c>
      <c r="E148" s="22" t="s">
        <v>576</v>
      </c>
      <c r="F148" s="24" t="s">
        <v>83</v>
      </c>
      <c r="G148" s="22" t="s">
        <v>584</v>
      </c>
      <c r="H148" s="27" t="s">
        <v>249</v>
      </c>
      <c r="I148" s="13">
        <v>2</v>
      </c>
      <c r="J148" s="13">
        <v>550</v>
      </c>
      <c r="K148" s="13">
        <v>1100</v>
      </c>
      <c r="L148" s="13">
        <v>1232.0000000000002</v>
      </c>
    </row>
    <row r="149" spans="1:12" ht="38.25" x14ac:dyDescent="0.25">
      <c r="A149" s="24" t="s">
        <v>978</v>
      </c>
      <c r="B149" s="22" t="s">
        <v>556</v>
      </c>
      <c r="C149" s="22" t="s">
        <v>557</v>
      </c>
      <c r="D149" s="22" t="s">
        <v>558</v>
      </c>
      <c r="E149" s="22" t="s">
        <v>577</v>
      </c>
      <c r="F149" s="24" t="s">
        <v>83</v>
      </c>
      <c r="G149" s="22" t="s">
        <v>584</v>
      </c>
      <c r="H149" s="27" t="s">
        <v>249</v>
      </c>
      <c r="I149" s="13">
        <v>2</v>
      </c>
      <c r="J149" s="13">
        <v>550</v>
      </c>
      <c r="K149" s="13">
        <v>1100</v>
      </c>
      <c r="L149" s="13">
        <v>1232.0000000000002</v>
      </c>
    </row>
    <row r="150" spans="1:12" ht="38.25" x14ac:dyDescent="0.25">
      <c r="A150" s="24" t="s">
        <v>981</v>
      </c>
      <c r="B150" s="22" t="s">
        <v>556</v>
      </c>
      <c r="C150" s="22" t="s">
        <v>557</v>
      </c>
      <c r="D150" s="22" t="s">
        <v>558</v>
      </c>
      <c r="E150" s="22" t="s">
        <v>580</v>
      </c>
      <c r="F150" s="24" t="s">
        <v>83</v>
      </c>
      <c r="G150" s="22" t="s">
        <v>584</v>
      </c>
      <c r="H150" s="27" t="s">
        <v>249</v>
      </c>
      <c r="I150" s="13">
        <v>2</v>
      </c>
      <c r="J150" s="13">
        <v>200</v>
      </c>
      <c r="K150" s="13">
        <v>400</v>
      </c>
      <c r="L150" s="13">
        <v>448.00000000000006</v>
      </c>
    </row>
    <row r="151" spans="1:12" ht="25.5" x14ac:dyDescent="0.25">
      <c r="A151" s="24" t="s">
        <v>982</v>
      </c>
      <c r="B151" s="22" t="s">
        <v>556</v>
      </c>
      <c r="C151" s="22" t="s">
        <v>557</v>
      </c>
      <c r="D151" s="22" t="s">
        <v>558</v>
      </c>
      <c r="E151" s="22" t="s">
        <v>581</v>
      </c>
      <c r="F151" s="24" t="s">
        <v>83</v>
      </c>
      <c r="G151" s="22" t="s">
        <v>584</v>
      </c>
      <c r="H151" s="27" t="s">
        <v>249</v>
      </c>
      <c r="I151" s="13">
        <v>2</v>
      </c>
      <c r="J151" s="13">
        <v>200</v>
      </c>
      <c r="K151" s="13">
        <v>400</v>
      </c>
      <c r="L151" s="13">
        <v>448.00000000000006</v>
      </c>
    </row>
    <row r="152" spans="1:12" ht="38.25" x14ac:dyDescent="0.25">
      <c r="A152" s="24" t="s">
        <v>983</v>
      </c>
      <c r="B152" s="22" t="s">
        <v>556</v>
      </c>
      <c r="C152" s="22" t="s">
        <v>557</v>
      </c>
      <c r="D152" s="22" t="s">
        <v>558</v>
      </c>
      <c r="E152" s="22" t="s">
        <v>582</v>
      </c>
      <c r="F152" s="24" t="s">
        <v>83</v>
      </c>
      <c r="G152" s="22" t="s">
        <v>584</v>
      </c>
      <c r="H152" s="27" t="s">
        <v>249</v>
      </c>
      <c r="I152" s="13">
        <v>2</v>
      </c>
      <c r="J152" s="13">
        <v>200</v>
      </c>
      <c r="K152" s="13">
        <v>400</v>
      </c>
      <c r="L152" s="13">
        <v>448.00000000000006</v>
      </c>
    </row>
    <row r="153" spans="1:12" ht="38.25" x14ac:dyDescent="0.25">
      <c r="A153" s="24" t="s">
        <v>970</v>
      </c>
      <c r="B153" s="22" t="s">
        <v>560</v>
      </c>
      <c r="C153" s="22" t="s">
        <v>561</v>
      </c>
      <c r="D153" s="22" t="s">
        <v>558</v>
      </c>
      <c r="E153" s="22" t="s">
        <v>562</v>
      </c>
      <c r="F153" s="24" t="s">
        <v>83</v>
      </c>
      <c r="G153" s="22" t="s">
        <v>584</v>
      </c>
      <c r="H153" s="27" t="s">
        <v>249</v>
      </c>
      <c r="I153" s="13">
        <v>5</v>
      </c>
      <c r="J153" s="13">
        <v>150</v>
      </c>
      <c r="K153" s="13">
        <v>750</v>
      </c>
      <c r="L153" s="13">
        <v>840.00000000000011</v>
      </c>
    </row>
    <row r="154" spans="1:12" ht="38.25" x14ac:dyDescent="0.25">
      <c r="A154" s="24" t="s">
        <v>972</v>
      </c>
      <c r="B154" s="22" t="s">
        <v>565</v>
      </c>
      <c r="C154" s="22" t="s">
        <v>552</v>
      </c>
      <c r="D154" s="22" t="s">
        <v>566</v>
      </c>
      <c r="E154" s="22" t="s">
        <v>567</v>
      </c>
      <c r="F154" s="24" t="s">
        <v>83</v>
      </c>
      <c r="G154" s="22" t="s">
        <v>584</v>
      </c>
      <c r="H154" s="27" t="s">
        <v>249</v>
      </c>
      <c r="I154" s="13">
        <v>4</v>
      </c>
      <c r="J154" s="13">
        <v>150</v>
      </c>
      <c r="K154" s="13">
        <v>600</v>
      </c>
      <c r="L154" s="13">
        <v>672.00000000000011</v>
      </c>
    </row>
    <row r="155" spans="1:12" ht="38.25" x14ac:dyDescent="0.25">
      <c r="A155" s="24" t="s">
        <v>967</v>
      </c>
      <c r="B155" s="22" t="s">
        <v>622</v>
      </c>
      <c r="C155" s="22" t="s">
        <v>552</v>
      </c>
      <c r="D155" s="22" t="s">
        <v>553</v>
      </c>
      <c r="E155" s="22" t="s">
        <v>554</v>
      </c>
      <c r="F155" s="24" t="s">
        <v>83</v>
      </c>
      <c r="G155" s="22" t="s">
        <v>584</v>
      </c>
      <c r="H155" s="27" t="s">
        <v>249</v>
      </c>
      <c r="I155" s="13">
        <v>2</v>
      </c>
      <c r="J155" s="13">
        <v>150</v>
      </c>
      <c r="K155" s="13">
        <v>300</v>
      </c>
      <c r="L155" s="13">
        <v>336.00000000000006</v>
      </c>
    </row>
    <row r="156" spans="1:12" ht="38.25" x14ac:dyDescent="0.25">
      <c r="A156" s="24" t="s">
        <v>968</v>
      </c>
      <c r="B156" s="22" t="s">
        <v>622</v>
      </c>
      <c r="C156" s="22" t="s">
        <v>552</v>
      </c>
      <c r="D156" s="22" t="s">
        <v>553</v>
      </c>
      <c r="E156" s="22" t="s">
        <v>555</v>
      </c>
      <c r="F156" s="24" t="s">
        <v>83</v>
      </c>
      <c r="G156" s="22" t="s">
        <v>584</v>
      </c>
      <c r="H156" s="27" t="s">
        <v>249</v>
      </c>
      <c r="I156" s="13">
        <v>6</v>
      </c>
      <c r="J156" s="13">
        <v>150</v>
      </c>
      <c r="K156" s="13">
        <v>900</v>
      </c>
      <c r="L156" s="13">
        <v>1008.0000000000001</v>
      </c>
    </row>
    <row r="157" spans="1:12" ht="25.5" x14ac:dyDescent="0.25">
      <c r="A157" s="24" t="s">
        <v>974</v>
      </c>
      <c r="B157" s="22" t="s">
        <v>569</v>
      </c>
      <c r="C157" s="22" t="s">
        <v>549</v>
      </c>
      <c r="D157" s="22" t="s">
        <v>570</v>
      </c>
      <c r="E157" s="22" t="s">
        <v>571</v>
      </c>
      <c r="F157" s="24" t="s">
        <v>83</v>
      </c>
      <c r="G157" s="22" t="s">
        <v>584</v>
      </c>
      <c r="H157" s="27" t="s">
        <v>249</v>
      </c>
      <c r="I157" s="13">
        <v>43</v>
      </c>
      <c r="J157" s="13">
        <v>150</v>
      </c>
      <c r="K157" s="13">
        <v>6450</v>
      </c>
      <c r="L157" s="13">
        <v>7224.0000000000009</v>
      </c>
    </row>
    <row r="158" spans="1:12" ht="25.5" x14ac:dyDescent="0.25">
      <c r="A158" s="24" t="s">
        <v>971</v>
      </c>
      <c r="B158" s="22" t="s">
        <v>563</v>
      </c>
      <c r="C158" s="22" t="s">
        <v>549</v>
      </c>
      <c r="D158" s="22" t="s">
        <v>564</v>
      </c>
      <c r="E158" s="22" t="s">
        <v>243</v>
      </c>
      <c r="F158" s="24" t="s">
        <v>83</v>
      </c>
      <c r="G158" s="22" t="s">
        <v>584</v>
      </c>
      <c r="H158" s="27" t="s">
        <v>249</v>
      </c>
      <c r="I158" s="13">
        <v>43</v>
      </c>
      <c r="J158" s="13">
        <v>150</v>
      </c>
      <c r="K158" s="13">
        <v>6450</v>
      </c>
      <c r="L158" s="13">
        <v>7224.0000000000009</v>
      </c>
    </row>
    <row r="159" spans="1:12" ht="25.5" x14ac:dyDescent="0.25">
      <c r="A159" s="24" t="s">
        <v>973</v>
      </c>
      <c r="B159" s="22" t="s">
        <v>563</v>
      </c>
      <c r="C159" s="22" t="s">
        <v>549</v>
      </c>
      <c r="D159" s="22" t="s">
        <v>564</v>
      </c>
      <c r="E159" s="22" t="s">
        <v>568</v>
      </c>
      <c r="F159" s="24" t="s">
        <v>83</v>
      </c>
      <c r="G159" s="22" t="s">
        <v>584</v>
      </c>
      <c r="H159" s="27" t="s">
        <v>249</v>
      </c>
      <c r="I159" s="13">
        <v>4</v>
      </c>
      <c r="J159" s="13">
        <v>150</v>
      </c>
      <c r="K159" s="13">
        <v>600</v>
      </c>
      <c r="L159" s="13">
        <v>672.00000000000011</v>
      </c>
    </row>
    <row r="160" spans="1:12" ht="38.25" x14ac:dyDescent="0.25">
      <c r="A160" s="24" t="s">
        <v>966</v>
      </c>
      <c r="B160" s="22" t="s">
        <v>621</v>
      </c>
      <c r="C160" s="22" t="s">
        <v>549</v>
      </c>
      <c r="D160" s="22" t="s">
        <v>550</v>
      </c>
      <c r="E160" s="22" t="s">
        <v>551</v>
      </c>
      <c r="F160" s="24" t="s">
        <v>83</v>
      </c>
      <c r="G160" s="22" t="s">
        <v>584</v>
      </c>
      <c r="H160" s="27" t="s">
        <v>249</v>
      </c>
      <c r="I160" s="13">
        <v>50</v>
      </c>
      <c r="J160" s="13">
        <v>250</v>
      </c>
      <c r="K160" s="13">
        <v>12500</v>
      </c>
      <c r="L160" s="13">
        <v>14000.000000000002</v>
      </c>
    </row>
    <row r="161" spans="1:12" ht="25.5" x14ac:dyDescent="0.25">
      <c r="A161" s="24" t="s">
        <v>979</v>
      </c>
      <c r="B161" s="22" t="s">
        <v>621</v>
      </c>
      <c r="C161" s="22" t="s">
        <v>549</v>
      </c>
      <c r="D161" s="22" t="s">
        <v>550</v>
      </c>
      <c r="E161" s="22" t="s">
        <v>578</v>
      </c>
      <c r="F161" s="24" t="s">
        <v>83</v>
      </c>
      <c r="G161" s="22" t="s">
        <v>584</v>
      </c>
      <c r="H161" s="27" t="s">
        <v>249</v>
      </c>
      <c r="I161" s="13">
        <v>6</v>
      </c>
      <c r="J161" s="13">
        <v>55</v>
      </c>
      <c r="K161" s="13">
        <v>330</v>
      </c>
      <c r="L161" s="13">
        <v>369.6</v>
      </c>
    </row>
    <row r="162" spans="1:12" ht="25.5" x14ac:dyDescent="0.25">
      <c r="A162" s="24" t="s">
        <v>980</v>
      </c>
      <c r="B162" s="22" t="s">
        <v>621</v>
      </c>
      <c r="C162" s="22" t="s">
        <v>549</v>
      </c>
      <c r="D162" s="22" t="s">
        <v>550</v>
      </c>
      <c r="E162" s="22" t="s">
        <v>579</v>
      </c>
      <c r="F162" s="24" t="s">
        <v>83</v>
      </c>
      <c r="G162" s="22" t="s">
        <v>584</v>
      </c>
      <c r="H162" s="27" t="s">
        <v>249</v>
      </c>
      <c r="I162" s="13">
        <v>6</v>
      </c>
      <c r="J162" s="13">
        <v>55</v>
      </c>
      <c r="K162" s="13">
        <v>330</v>
      </c>
      <c r="L162" s="13">
        <v>369.6</v>
      </c>
    </row>
    <row r="163" spans="1:12" ht="25.5" x14ac:dyDescent="0.25">
      <c r="A163" s="24" t="s">
        <v>975</v>
      </c>
      <c r="B163" s="22" t="s">
        <v>572</v>
      </c>
      <c r="C163" s="22" t="s">
        <v>549</v>
      </c>
      <c r="D163" s="22" t="s">
        <v>573</v>
      </c>
      <c r="E163" s="22" t="s">
        <v>574</v>
      </c>
      <c r="F163" s="24" t="s">
        <v>83</v>
      </c>
      <c r="G163" s="22" t="s">
        <v>584</v>
      </c>
      <c r="H163" s="27" t="s">
        <v>249</v>
      </c>
      <c r="I163" s="13">
        <v>43</v>
      </c>
      <c r="J163" s="13">
        <v>150</v>
      </c>
      <c r="K163" s="13">
        <v>6450</v>
      </c>
      <c r="L163" s="13">
        <v>7224.0000000000009</v>
      </c>
    </row>
    <row r="164" spans="1:12" ht="140.25" x14ac:dyDescent="0.25">
      <c r="A164" s="24" t="s">
        <v>958</v>
      </c>
      <c r="B164" s="22" t="s">
        <v>446</v>
      </c>
      <c r="C164" s="22" t="s">
        <v>432</v>
      </c>
      <c r="D164" s="22" t="s">
        <v>433</v>
      </c>
      <c r="E164" s="22" t="s">
        <v>489</v>
      </c>
      <c r="F164" s="24" t="s">
        <v>83</v>
      </c>
      <c r="G164" s="22" t="s">
        <v>584</v>
      </c>
      <c r="H164" s="27" t="s">
        <v>585</v>
      </c>
      <c r="I164" s="13">
        <v>23</v>
      </c>
      <c r="J164" s="13">
        <v>1900</v>
      </c>
      <c r="K164" s="13">
        <v>43700</v>
      </c>
      <c r="L164" s="13">
        <v>48944.000000000007</v>
      </c>
    </row>
    <row r="165" spans="1:12" ht="25.5" x14ac:dyDescent="0.25">
      <c r="A165" s="24" t="s">
        <v>964</v>
      </c>
      <c r="B165" s="22" t="s">
        <v>519</v>
      </c>
      <c r="C165" s="22" t="s">
        <v>520</v>
      </c>
      <c r="D165" s="22" t="s">
        <v>521</v>
      </c>
      <c r="E165" s="22" t="s">
        <v>522</v>
      </c>
      <c r="F165" s="24" t="s">
        <v>83</v>
      </c>
      <c r="G165" s="22" t="s">
        <v>584</v>
      </c>
      <c r="H165" s="27" t="s">
        <v>249</v>
      </c>
      <c r="I165" s="13">
        <v>2</v>
      </c>
      <c r="J165" s="13">
        <v>11280</v>
      </c>
      <c r="K165" s="13">
        <v>22560</v>
      </c>
      <c r="L165" s="13">
        <v>25267.200000000001</v>
      </c>
    </row>
    <row r="166" spans="1:12" ht="63.75" x14ac:dyDescent="0.25">
      <c r="A166" s="24" t="s">
        <v>962</v>
      </c>
      <c r="B166" s="22" t="s">
        <v>511</v>
      </c>
      <c r="C166" s="22" t="s">
        <v>512</v>
      </c>
      <c r="D166" s="22" t="s">
        <v>513</v>
      </c>
      <c r="E166" s="22" t="s">
        <v>514</v>
      </c>
      <c r="F166" s="24" t="s">
        <v>83</v>
      </c>
      <c r="G166" s="22" t="s">
        <v>584</v>
      </c>
      <c r="H166" s="27" t="s">
        <v>249</v>
      </c>
      <c r="I166" s="13">
        <v>4</v>
      </c>
      <c r="J166" s="13">
        <v>865</v>
      </c>
      <c r="K166" s="13">
        <v>3460</v>
      </c>
      <c r="L166" s="13">
        <v>3875.2000000000003</v>
      </c>
    </row>
    <row r="167" spans="1:12" ht="89.25" x14ac:dyDescent="0.25">
      <c r="A167" s="24" t="s">
        <v>963</v>
      </c>
      <c r="B167" s="22" t="s">
        <v>515</v>
      </c>
      <c r="C167" s="22" t="s">
        <v>516</v>
      </c>
      <c r="D167" s="22" t="s">
        <v>517</v>
      </c>
      <c r="E167" s="22" t="s">
        <v>518</v>
      </c>
      <c r="F167" s="24" t="s">
        <v>83</v>
      </c>
      <c r="G167" s="22" t="s">
        <v>584</v>
      </c>
      <c r="H167" s="27" t="s">
        <v>249</v>
      </c>
      <c r="I167" s="13">
        <v>6</v>
      </c>
      <c r="J167" s="13">
        <v>865</v>
      </c>
      <c r="K167" s="13">
        <v>5190</v>
      </c>
      <c r="L167" s="13">
        <v>5812.8</v>
      </c>
    </row>
    <row r="168" spans="1:12" ht="38.25" x14ac:dyDescent="0.25">
      <c r="A168" s="24" t="s">
        <v>948</v>
      </c>
      <c r="B168" s="22" t="s">
        <v>470</v>
      </c>
      <c r="C168" s="22" t="s">
        <v>471</v>
      </c>
      <c r="D168" s="22" t="s">
        <v>472</v>
      </c>
      <c r="E168" s="22" t="s">
        <v>473</v>
      </c>
      <c r="F168" s="24" t="s">
        <v>83</v>
      </c>
      <c r="G168" s="22" t="s">
        <v>584</v>
      </c>
      <c r="H168" s="27" t="s">
        <v>370</v>
      </c>
      <c r="I168" s="13">
        <v>552</v>
      </c>
      <c r="J168" s="13">
        <v>75</v>
      </c>
      <c r="K168" s="13">
        <v>41400</v>
      </c>
      <c r="L168" s="13">
        <v>46368.000000000007</v>
      </c>
    </row>
    <row r="169" spans="1:12" ht="38.25" x14ac:dyDescent="0.25">
      <c r="A169" s="24" t="s">
        <v>960</v>
      </c>
      <c r="B169" s="22" t="s">
        <v>507</v>
      </c>
      <c r="C169" s="22" t="s">
        <v>508</v>
      </c>
      <c r="D169" s="22" t="s">
        <v>430</v>
      </c>
      <c r="E169" s="22" t="s">
        <v>509</v>
      </c>
      <c r="F169" s="24" t="s">
        <v>83</v>
      </c>
      <c r="G169" s="22" t="s">
        <v>584</v>
      </c>
      <c r="H169" s="27" t="s">
        <v>249</v>
      </c>
      <c r="I169" s="13">
        <v>8</v>
      </c>
      <c r="J169" s="13">
        <v>1600</v>
      </c>
      <c r="K169" s="13">
        <v>12800</v>
      </c>
      <c r="L169" s="13">
        <v>14336.000000000002</v>
      </c>
    </row>
    <row r="170" spans="1:12" ht="63.75" x14ac:dyDescent="0.25">
      <c r="A170" s="24" t="s">
        <v>951</v>
      </c>
      <c r="B170" s="22" t="s">
        <v>365</v>
      </c>
      <c r="C170" s="22" t="s">
        <v>366</v>
      </c>
      <c r="D170" s="22" t="s">
        <v>367</v>
      </c>
      <c r="E170" s="22" t="s">
        <v>481</v>
      </c>
      <c r="F170" s="24" t="s">
        <v>83</v>
      </c>
      <c r="G170" s="22" t="s">
        <v>584</v>
      </c>
      <c r="H170" s="27" t="s">
        <v>371</v>
      </c>
      <c r="I170" s="13">
        <v>462</v>
      </c>
      <c r="J170" s="13">
        <v>446.4</v>
      </c>
      <c r="K170" s="13">
        <v>206236.79999999999</v>
      </c>
      <c r="L170" s="13">
        <v>230985.21600000001</v>
      </c>
    </row>
    <row r="171" spans="1:12" ht="51" x14ac:dyDescent="0.25">
      <c r="A171" s="24" t="s">
        <v>940</v>
      </c>
      <c r="B171" s="22" t="s">
        <v>466</v>
      </c>
      <c r="C171" s="22" t="s">
        <v>329</v>
      </c>
      <c r="D171" s="22" t="s">
        <v>347</v>
      </c>
      <c r="E171" s="22" t="s">
        <v>467</v>
      </c>
      <c r="F171" s="24" t="s">
        <v>83</v>
      </c>
      <c r="G171" s="22" t="s">
        <v>584</v>
      </c>
      <c r="H171" s="27" t="s">
        <v>85</v>
      </c>
      <c r="I171" s="13">
        <v>185</v>
      </c>
      <c r="J171" s="79">
        <v>1178.5</v>
      </c>
      <c r="K171" s="13">
        <v>218022.5</v>
      </c>
      <c r="L171" s="13">
        <v>244185.2</v>
      </c>
    </row>
    <row r="172" spans="1:12" ht="25.5" x14ac:dyDescent="0.25">
      <c r="A172" s="24" t="s">
        <v>939</v>
      </c>
      <c r="B172" s="22" t="s">
        <v>385</v>
      </c>
      <c r="C172" s="22" t="s">
        <v>329</v>
      </c>
      <c r="D172" s="22" t="s">
        <v>386</v>
      </c>
      <c r="E172" s="22" t="s">
        <v>465</v>
      </c>
      <c r="F172" s="24" t="s">
        <v>83</v>
      </c>
      <c r="G172" s="22" t="s">
        <v>584</v>
      </c>
      <c r="H172" s="27" t="s">
        <v>249</v>
      </c>
      <c r="I172" s="13">
        <v>828</v>
      </c>
      <c r="J172" s="13">
        <v>71.400000000000006</v>
      </c>
      <c r="K172" s="13">
        <v>59119.200000000004</v>
      </c>
      <c r="L172" s="13">
        <v>66213.504000000015</v>
      </c>
    </row>
    <row r="173" spans="1:12" ht="255" x14ac:dyDescent="0.25">
      <c r="A173" s="24" t="s">
        <v>988</v>
      </c>
      <c r="B173" s="22" t="s">
        <v>490</v>
      </c>
      <c r="C173" s="22" t="s">
        <v>491</v>
      </c>
      <c r="D173" s="22" t="s">
        <v>492</v>
      </c>
      <c r="E173" s="22" t="s">
        <v>609</v>
      </c>
      <c r="F173" s="24" t="s">
        <v>83</v>
      </c>
      <c r="G173" s="22" t="s">
        <v>584</v>
      </c>
      <c r="H173" s="27" t="s">
        <v>269</v>
      </c>
      <c r="I173" s="13">
        <v>1</v>
      </c>
      <c r="J173" s="13">
        <v>35640</v>
      </c>
      <c r="K173" s="13">
        <v>35640</v>
      </c>
      <c r="L173" s="13">
        <v>39916.800000000003</v>
      </c>
    </row>
    <row r="174" spans="1:12" ht="204" x14ac:dyDescent="0.25">
      <c r="A174" s="24" t="s">
        <v>989</v>
      </c>
      <c r="B174" s="22" t="s">
        <v>490</v>
      </c>
      <c r="C174" s="22" t="s">
        <v>494</v>
      </c>
      <c r="D174" s="22" t="s">
        <v>495</v>
      </c>
      <c r="E174" s="22" t="s">
        <v>608</v>
      </c>
      <c r="F174" s="24" t="s">
        <v>83</v>
      </c>
      <c r="G174" s="22" t="s">
        <v>584</v>
      </c>
      <c r="H174" s="27" t="s">
        <v>269</v>
      </c>
      <c r="I174" s="13">
        <v>2</v>
      </c>
      <c r="J174" s="13">
        <v>37800</v>
      </c>
      <c r="K174" s="13">
        <v>75600</v>
      </c>
      <c r="L174" s="13">
        <v>84672.000000000015</v>
      </c>
    </row>
    <row r="175" spans="1:12" ht="76.5" x14ac:dyDescent="0.25">
      <c r="A175" s="24" t="s">
        <v>986</v>
      </c>
      <c r="B175" s="22" t="s">
        <v>624</v>
      </c>
      <c r="C175" s="22" t="s">
        <v>265</v>
      </c>
      <c r="D175" s="22" t="s">
        <v>532</v>
      </c>
      <c r="E175" s="22" t="s">
        <v>533</v>
      </c>
      <c r="F175" s="24" t="s">
        <v>83</v>
      </c>
      <c r="G175" s="22" t="s">
        <v>584</v>
      </c>
      <c r="H175" s="27" t="s">
        <v>249</v>
      </c>
      <c r="I175" s="13">
        <v>2</v>
      </c>
      <c r="J175" s="13">
        <v>3500</v>
      </c>
      <c r="K175" s="13">
        <v>7000</v>
      </c>
      <c r="L175" s="13">
        <v>7840.0000000000009</v>
      </c>
    </row>
    <row r="176" spans="1:12" ht="89.25" x14ac:dyDescent="0.25">
      <c r="A176" s="24" t="s">
        <v>941</v>
      </c>
      <c r="B176" s="22" t="s">
        <v>357</v>
      </c>
      <c r="C176" s="22" t="s">
        <v>358</v>
      </c>
      <c r="D176" s="22" t="s">
        <v>359</v>
      </c>
      <c r="E176" s="22" t="s">
        <v>502</v>
      </c>
      <c r="F176" s="24" t="s">
        <v>83</v>
      </c>
      <c r="G176" s="22" t="s">
        <v>584</v>
      </c>
      <c r="H176" s="27" t="s">
        <v>249</v>
      </c>
      <c r="I176" s="13">
        <v>552</v>
      </c>
      <c r="J176" s="13">
        <v>285.7</v>
      </c>
      <c r="K176" s="13">
        <v>157706.4</v>
      </c>
      <c r="L176" s="13">
        <v>176631.16800000001</v>
      </c>
    </row>
    <row r="177" spans="1:12" ht="51" x14ac:dyDescent="0.25">
      <c r="A177" s="24" t="s">
        <v>950</v>
      </c>
      <c r="B177" s="22" t="s">
        <v>361</v>
      </c>
      <c r="C177" s="22" t="s">
        <v>362</v>
      </c>
      <c r="D177" s="22" t="s">
        <v>476</v>
      </c>
      <c r="E177" s="22" t="s">
        <v>477</v>
      </c>
      <c r="F177" s="24" t="s">
        <v>83</v>
      </c>
      <c r="G177" s="22" t="s">
        <v>584</v>
      </c>
      <c r="H177" s="27" t="s">
        <v>371</v>
      </c>
      <c r="I177" s="13">
        <v>1837</v>
      </c>
      <c r="J177" s="13">
        <v>151.69999999999999</v>
      </c>
      <c r="K177" s="13">
        <v>278672.89999999997</v>
      </c>
      <c r="L177" s="13">
        <v>312113.64799999999</v>
      </c>
    </row>
    <row r="178" spans="1:12" ht="51" x14ac:dyDescent="0.25">
      <c r="A178" s="24" t="s">
        <v>945</v>
      </c>
      <c r="B178" s="22" t="s">
        <v>317</v>
      </c>
      <c r="C178" s="22" t="s">
        <v>240</v>
      </c>
      <c r="D178" s="22" t="s">
        <v>318</v>
      </c>
      <c r="E178" s="22" t="s">
        <v>319</v>
      </c>
      <c r="F178" s="24" t="s">
        <v>83</v>
      </c>
      <c r="G178" s="22" t="s">
        <v>584</v>
      </c>
      <c r="H178" s="27" t="s">
        <v>251</v>
      </c>
      <c r="I178" s="13">
        <v>552</v>
      </c>
      <c r="J178" s="13">
        <v>307</v>
      </c>
      <c r="K178" s="13">
        <v>169464</v>
      </c>
      <c r="L178" s="13">
        <v>189799.68000000002</v>
      </c>
    </row>
    <row r="179" spans="1:12" ht="89.25" x14ac:dyDescent="0.25">
      <c r="A179" s="24" t="s">
        <v>936</v>
      </c>
      <c r="B179" s="22" t="s">
        <v>300</v>
      </c>
      <c r="C179" s="22" t="s">
        <v>301</v>
      </c>
      <c r="D179" s="22" t="s">
        <v>302</v>
      </c>
      <c r="E179" s="22" t="s">
        <v>464</v>
      </c>
      <c r="F179" s="24" t="s">
        <v>83</v>
      </c>
      <c r="G179" s="22" t="s">
        <v>584</v>
      </c>
      <c r="H179" s="27" t="s">
        <v>249</v>
      </c>
      <c r="I179" s="13">
        <v>92</v>
      </c>
      <c r="J179" s="13">
        <v>678.5</v>
      </c>
      <c r="K179" s="13">
        <v>62422</v>
      </c>
      <c r="L179" s="13">
        <v>69912.639999999999</v>
      </c>
    </row>
    <row r="180" spans="1:12" ht="51" x14ac:dyDescent="0.25">
      <c r="A180" s="24" t="s">
        <v>952</v>
      </c>
      <c r="B180" s="22" t="s">
        <v>353</v>
      </c>
      <c r="C180" s="22" t="s">
        <v>354</v>
      </c>
      <c r="D180" s="22" t="s">
        <v>355</v>
      </c>
      <c r="E180" s="22" t="s">
        <v>482</v>
      </c>
      <c r="F180" s="24" t="s">
        <v>83</v>
      </c>
      <c r="G180" s="22" t="s">
        <v>584</v>
      </c>
      <c r="H180" s="27" t="s">
        <v>268</v>
      </c>
      <c r="I180" s="13">
        <v>2300</v>
      </c>
      <c r="J180" s="79">
        <v>464.28</v>
      </c>
      <c r="K180" s="13">
        <v>1067844</v>
      </c>
      <c r="L180" s="13">
        <v>1195985.28</v>
      </c>
    </row>
    <row r="181" spans="1:12" ht="25.5" x14ac:dyDescent="0.25">
      <c r="A181" s="24" t="s">
        <v>942</v>
      </c>
      <c r="B181" s="22" t="s">
        <v>409</v>
      </c>
      <c r="C181" s="22" t="s">
        <v>410</v>
      </c>
      <c r="D181" s="22" t="s">
        <v>411</v>
      </c>
      <c r="E181" s="22" t="s">
        <v>412</v>
      </c>
      <c r="F181" s="24" t="s">
        <v>83</v>
      </c>
      <c r="G181" s="22" t="s">
        <v>584</v>
      </c>
      <c r="H181" s="27" t="s">
        <v>249</v>
      </c>
      <c r="I181" s="13">
        <v>552</v>
      </c>
      <c r="J181" s="79">
        <v>285.89999999999998</v>
      </c>
      <c r="K181" s="13">
        <v>157816.79999999999</v>
      </c>
      <c r="L181" s="13">
        <v>176754.81599999999</v>
      </c>
    </row>
    <row r="182" spans="1:12" ht="63.75" x14ac:dyDescent="0.25">
      <c r="A182" s="24" t="s">
        <v>929</v>
      </c>
      <c r="B182" s="22" t="s">
        <v>448</v>
      </c>
      <c r="C182" s="22" t="s">
        <v>388</v>
      </c>
      <c r="D182" s="22" t="s">
        <v>389</v>
      </c>
      <c r="E182" s="22" t="s">
        <v>390</v>
      </c>
      <c r="F182" s="24" t="s">
        <v>83</v>
      </c>
      <c r="G182" s="22" t="s">
        <v>584</v>
      </c>
      <c r="H182" s="27" t="s">
        <v>89</v>
      </c>
      <c r="I182" s="13">
        <v>552</v>
      </c>
      <c r="J182" s="13">
        <v>130</v>
      </c>
      <c r="K182" s="13">
        <v>71760</v>
      </c>
      <c r="L182" s="13">
        <v>80371.200000000012</v>
      </c>
    </row>
    <row r="183" spans="1:12" ht="191.25" x14ac:dyDescent="0.25">
      <c r="A183" s="24" t="s">
        <v>938</v>
      </c>
      <c r="B183" s="22" t="s">
        <v>382</v>
      </c>
      <c r="C183" s="22" t="s">
        <v>286</v>
      </c>
      <c r="D183" s="22" t="s">
        <v>298</v>
      </c>
      <c r="E183" s="22" t="s">
        <v>501</v>
      </c>
      <c r="F183" s="24" t="s">
        <v>83</v>
      </c>
      <c r="G183" s="22" t="s">
        <v>584</v>
      </c>
      <c r="H183" s="27" t="s">
        <v>249</v>
      </c>
      <c r="I183" s="13">
        <v>69</v>
      </c>
      <c r="J183" s="76">
        <v>741</v>
      </c>
      <c r="K183" s="13">
        <v>51129</v>
      </c>
      <c r="L183" s="13">
        <v>57264.480000000003</v>
      </c>
    </row>
    <row r="184" spans="1:12" ht="140.25" x14ac:dyDescent="0.25">
      <c r="A184" s="24" t="s">
        <v>931</v>
      </c>
      <c r="B184" s="22" t="s">
        <v>457</v>
      </c>
      <c r="C184" s="22" t="s">
        <v>286</v>
      </c>
      <c r="D184" s="22" t="s">
        <v>295</v>
      </c>
      <c r="E184" s="22" t="s">
        <v>458</v>
      </c>
      <c r="F184" s="24" t="s">
        <v>83</v>
      </c>
      <c r="G184" s="22" t="s">
        <v>584</v>
      </c>
      <c r="H184" s="27" t="s">
        <v>85</v>
      </c>
      <c r="I184" s="13">
        <v>276</v>
      </c>
      <c r="J184" s="13">
        <v>839.3</v>
      </c>
      <c r="K184" s="13">
        <v>231646.8</v>
      </c>
      <c r="L184" s="13">
        <v>259444.416</v>
      </c>
    </row>
    <row r="185" spans="1:12" ht="76.5" x14ac:dyDescent="0.25">
      <c r="A185" s="24" t="s">
        <v>930</v>
      </c>
      <c r="B185" s="22" t="s">
        <v>289</v>
      </c>
      <c r="C185" s="22" t="s">
        <v>286</v>
      </c>
      <c r="D185" s="22" t="s">
        <v>290</v>
      </c>
      <c r="E185" s="22" t="s">
        <v>456</v>
      </c>
      <c r="F185" s="24" t="s">
        <v>83</v>
      </c>
      <c r="G185" s="22" t="s">
        <v>584</v>
      </c>
      <c r="H185" s="27" t="s">
        <v>267</v>
      </c>
      <c r="I185" s="13">
        <v>276</v>
      </c>
      <c r="J185" s="13">
        <v>258.89999999999998</v>
      </c>
      <c r="K185" s="13">
        <v>71456.399999999994</v>
      </c>
      <c r="L185" s="13">
        <v>80031.168000000005</v>
      </c>
    </row>
    <row r="186" spans="1:12" ht="76.5" x14ac:dyDescent="0.25">
      <c r="A186" s="24" t="s">
        <v>934</v>
      </c>
      <c r="B186" s="22" t="s">
        <v>460</v>
      </c>
      <c r="C186" s="22" t="s">
        <v>286</v>
      </c>
      <c r="D186" s="22" t="s">
        <v>461</v>
      </c>
      <c r="E186" s="22" t="s">
        <v>462</v>
      </c>
      <c r="F186" s="24" t="s">
        <v>83</v>
      </c>
      <c r="G186" s="22" t="s">
        <v>584</v>
      </c>
      <c r="H186" s="27" t="s">
        <v>249</v>
      </c>
      <c r="I186" s="13">
        <v>368</v>
      </c>
      <c r="J186" s="13">
        <v>303.5</v>
      </c>
      <c r="K186" s="13">
        <v>111688</v>
      </c>
      <c r="L186" s="13">
        <v>125090.56000000001</v>
      </c>
    </row>
    <row r="187" spans="1:12" ht="127.5" x14ac:dyDescent="0.25">
      <c r="A187" s="24" t="s">
        <v>935</v>
      </c>
      <c r="B187" s="22" t="s">
        <v>308</v>
      </c>
      <c r="C187" s="22" t="s">
        <v>286</v>
      </c>
      <c r="D187" s="22" t="s">
        <v>309</v>
      </c>
      <c r="E187" s="22" t="s">
        <v>463</v>
      </c>
      <c r="F187" s="24" t="s">
        <v>83</v>
      </c>
      <c r="G187" s="22" t="s">
        <v>584</v>
      </c>
      <c r="H187" s="27" t="s">
        <v>89</v>
      </c>
      <c r="I187" s="13">
        <v>276</v>
      </c>
      <c r="J187" s="13">
        <v>571.4</v>
      </c>
      <c r="K187" s="13">
        <v>157706.4</v>
      </c>
      <c r="L187" s="13">
        <v>176631.16800000001</v>
      </c>
    </row>
    <row r="188" spans="1:12" ht="76.5" x14ac:dyDescent="0.25">
      <c r="A188" s="24" t="s">
        <v>933</v>
      </c>
      <c r="B188" s="22" t="s">
        <v>376</v>
      </c>
      <c r="C188" s="22" t="s">
        <v>286</v>
      </c>
      <c r="D188" s="22" t="s">
        <v>377</v>
      </c>
      <c r="E188" s="22" t="s">
        <v>459</v>
      </c>
      <c r="F188" s="24" t="s">
        <v>83</v>
      </c>
      <c r="G188" s="22" t="s">
        <v>584</v>
      </c>
      <c r="H188" s="27" t="s">
        <v>85</v>
      </c>
      <c r="I188" s="13">
        <v>276</v>
      </c>
      <c r="J188" s="13">
        <v>696.4</v>
      </c>
      <c r="K188" s="13">
        <v>192206.4</v>
      </c>
      <c r="L188" s="13">
        <v>215271.16800000001</v>
      </c>
    </row>
    <row r="189" spans="1:12" ht="102" x14ac:dyDescent="0.25">
      <c r="A189" s="24" t="s">
        <v>937</v>
      </c>
      <c r="B189" s="22" t="s">
        <v>292</v>
      </c>
      <c r="C189" s="22" t="s">
        <v>286</v>
      </c>
      <c r="D189" s="22" t="s">
        <v>293</v>
      </c>
      <c r="E189" s="22" t="s">
        <v>395</v>
      </c>
      <c r="F189" s="24" t="s">
        <v>83</v>
      </c>
      <c r="G189" s="22" t="s">
        <v>584</v>
      </c>
      <c r="H189" s="27" t="s">
        <v>249</v>
      </c>
      <c r="I189" s="13">
        <v>138</v>
      </c>
      <c r="J189" s="13">
        <v>767.8</v>
      </c>
      <c r="K189" s="13">
        <v>105956.4</v>
      </c>
      <c r="L189" s="13">
        <v>118671.16800000001</v>
      </c>
    </row>
    <row r="190" spans="1:12" ht="127.5" x14ac:dyDescent="0.25">
      <c r="A190" s="24" t="s">
        <v>932</v>
      </c>
      <c r="B190" s="22" t="s">
        <v>374</v>
      </c>
      <c r="C190" s="22" t="s">
        <v>286</v>
      </c>
      <c r="D190" s="22" t="s">
        <v>287</v>
      </c>
      <c r="E190" s="22" t="s">
        <v>378</v>
      </c>
      <c r="F190" s="24" t="s">
        <v>83</v>
      </c>
      <c r="G190" s="22" t="s">
        <v>584</v>
      </c>
      <c r="H190" s="27" t="s">
        <v>85</v>
      </c>
      <c r="I190" s="13">
        <v>276</v>
      </c>
      <c r="J190" s="13">
        <v>741</v>
      </c>
      <c r="K190" s="13">
        <v>204516</v>
      </c>
      <c r="L190" s="13">
        <v>229057.92000000001</v>
      </c>
    </row>
    <row r="191" spans="1:12" ht="63.75" x14ac:dyDescent="0.25">
      <c r="A191" s="24" t="s">
        <v>992</v>
      </c>
      <c r="B191" s="22" t="s">
        <v>545</v>
      </c>
      <c r="C191" s="22" t="s">
        <v>546</v>
      </c>
      <c r="D191" s="22" t="s">
        <v>547</v>
      </c>
      <c r="E191" s="22" t="s">
        <v>548</v>
      </c>
      <c r="F191" s="24" t="s">
        <v>83</v>
      </c>
      <c r="G191" s="22" t="s">
        <v>584</v>
      </c>
      <c r="H191" s="27" t="s">
        <v>249</v>
      </c>
      <c r="I191" s="13">
        <v>3</v>
      </c>
      <c r="J191" s="13">
        <v>22000</v>
      </c>
      <c r="K191" s="13">
        <v>66000</v>
      </c>
      <c r="L191" s="13">
        <v>73920</v>
      </c>
    </row>
    <row r="192" spans="1:12" ht="63.75" x14ac:dyDescent="0.25">
      <c r="A192" s="24" t="s">
        <v>985</v>
      </c>
      <c r="B192" s="22" t="s">
        <v>528</v>
      </c>
      <c r="C192" s="22" t="s">
        <v>529</v>
      </c>
      <c r="D192" s="22" t="s">
        <v>530</v>
      </c>
      <c r="E192" s="22" t="s">
        <v>531</v>
      </c>
      <c r="F192" s="24" t="s">
        <v>83</v>
      </c>
      <c r="G192" s="22" t="s">
        <v>584</v>
      </c>
      <c r="H192" s="27" t="s">
        <v>249</v>
      </c>
      <c r="I192" s="13">
        <v>1</v>
      </c>
      <c r="J192" s="13">
        <v>11000</v>
      </c>
      <c r="K192" s="13">
        <v>11000</v>
      </c>
      <c r="L192" s="13">
        <v>12320.000000000002</v>
      </c>
    </row>
    <row r="193" spans="1:12" ht="89.25" x14ac:dyDescent="0.25">
      <c r="A193" s="24" t="s">
        <v>949</v>
      </c>
      <c r="B193" s="22" t="s">
        <v>320</v>
      </c>
      <c r="C193" s="22" t="s">
        <v>325</v>
      </c>
      <c r="D193" s="22" t="s">
        <v>474</v>
      </c>
      <c r="E193" s="22" t="s">
        <v>475</v>
      </c>
      <c r="F193" s="24" t="s">
        <v>83</v>
      </c>
      <c r="G193" s="22" t="s">
        <v>584</v>
      </c>
      <c r="H193" s="27" t="s">
        <v>370</v>
      </c>
      <c r="I193" s="13">
        <v>828</v>
      </c>
      <c r="J193" s="13">
        <v>155.35</v>
      </c>
      <c r="K193" s="13">
        <v>128629.79999999999</v>
      </c>
      <c r="L193" s="13">
        <v>144065.37599999999</v>
      </c>
    </row>
    <row r="194" spans="1:12" ht="51" x14ac:dyDescent="0.25">
      <c r="A194" s="24" t="s">
        <v>947</v>
      </c>
      <c r="B194" s="22" t="s">
        <v>504</v>
      </c>
      <c r="C194" s="22" t="s">
        <v>343</v>
      </c>
      <c r="D194" s="22" t="s">
        <v>505</v>
      </c>
      <c r="E194" s="22" t="s">
        <v>506</v>
      </c>
      <c r="F194" s="24" t="s">
        <v>83</v>
      </c>
      <c r="G194" s="22" t="s">
        <v>584</v>
      </c>
      <c r="H194" s="27" t="s">
        <v>249</v>
      </c>
      <c r="I194" s="13">
        <v>138</v>
      </c>
      <c r="J194" s="13">
        <v>600</v>
      </c>
      <c r="K194" s="13">
        <v>82800</v>
      </c>
      <c r="L194" s="13">
        <v>92736.000000000015</v>
      </c>
    </row>
    <row r="195" spans="1:12" ht="25.5" x14ac:dyDescent="0.25">
      <c r="A195" s="24" t="s">
        <v>959</v>
      </c>
      <c r="B195" s="22" t="s">
        <v>425</v>
      </c>
      <c r="C195" s="22" t="s">
        <v>414</v>
      </c>
      <c r="D195" s="22" t="s">
        <v>426</v>
      </c>
      <c r="E195" s="22" t="s">
        <v>427</v>
      </c>
      <c r="F195" s="24" t="s">
        <v>83</v>
      </c>
      <c r="G195" s="22" t="s">
        <v>584</v>
      </c>
      <c r="H195" s="27" t="s">
        <v>249</v>
      </c>
      <c r="I195" s="13">
        <v>46</v>
      </c>
      <c r="J195" s="79">
        <v>535.70000000000005</v>
      </c>
      <c r="K195" s="13">
        <v>24642.2</v>
      </c>
      <c r="L195" s="13">
        <v>27599.264000000003</v>
      </c>
    </row>
    <row r="196" spans="1:12" ht="76.5" x14ac:dyDescent="0.25">
      <c r="A196" s="24" t="s">
        <v>946</v>
      </c>
      <c r="B196" s="22" t="s">
        <v>413</v>
      </c>
      <c r="C196" s="22" t="s">
        <v>414</v>
      </c>
      <c r="D196" s="22" t="s">
        <v>415</v>
      </c>
      <c r="E196" s="22" t="s">
        <v>503</v>
      </c>
      <c r="F196" s="24" t="s">
        <v>83</v>
      </c>
      <c r="G196" s="22" t="s">
        <v>584</v>
      </c>
      <c r="H196" s="27" t="s">
        <v>250</v>
      </c>
      <c r="I196" s="13">
        <v>46</v>
      </c>
      <c r="J196" s="13">
        <v>2500</v>
      </c>
      <c r="K196" s="13">
        <v>115000</v>
      </c>
      <c r="L196" s="13">
        <v>128800.00000000001</v>
      </c>
    </row>
    <row r="197" spans="1:12" ht="38.25" x14ac:dyDescent="0.25">
      <c r="A197" s="24" t="s">
        <v>987</v>
      </c>
      <c r="B197" s="22" t="s">
        <v>534</v>
      </c>
      <c r="C197" s="22" t="s">
        <v>247</v>
      </c>
      <c r="D197" s="22" t="s">
        <v>535</v>
      </c>
      <c r="E197" s="22" t="s">
        <v>536</v>
      </c>
      <c r="F197" s="24" t="s">
        <v>83</v>
      </c>
      <c r="G197" s="22" t="s">
        <v>584</v>
      </c>
      <c r="H197" s="27" t="s">
        <v>270</v>
      </c>
      <c r="I197" s="13">
        <v>60</v>
      </c>
      <c r="J197" s="13">
        <v>250</v>
      </c>
      <c r="K197" s="13">
        <v>15000</v>
      </c>
      <c r="L197" s="13">
        <v>16800</v>
      </c>
    </row>
    <row r="198" spans="1:12" ht="102" x14ac:dyDescent="0.25">
      <c r="A198" s="24" t="s">
        <v>990</v>
      </c>
      <c r="B198" s="22" t="s">
        <v>537</v>
      </c>
      <c r="C198" s="22" t="s">
        <v>538</v>
      </c>
      <c r="D198" s="22" t="s">
        <v>539</v>
      </c>
      <c r="E198" s="22" t="s">
        <v>540</v>
      </c>
      <c r="F198" s="24" t="s">
        <v>83</v>
      </c>
      <c r="G198" s="22" t="s">
        <v>584</v>
      </c>
      <c r="H198" s="27" t="s">
        <v>249</v>
      </c>
      <c r="I198" s="13">
        <v>2</v>
      </c>
      <c r="J198" s="13">
        <v>20000</v>
      </c>
      <c r="K198" s="13">
        <v>40000</v>
      </c>
      <c r="L198" s="13">
        <v>44800.000000000007</v>
      </c>
    </row>
    <row r="199" spans="1:12" ht="102" x14ac:dyDescent="0.25">
      <c r="A199" s="24" t="s">
        <v>965</v>
      </c>
      <c r="B199" s="22" t="s">
        <v>523</v>
      </c>
      <c r="C199" s="22" t="s">
        <v>244</v>
      </c>
      <c r="D199" s="22" t="s">
        <v>430</v>
      </c>
      <c r="E199" s="22" t="s">
        <v>524</v>
      </c>
      <c r="F199" s="24" t="s">
        <v>83</v>
      </c>
      <c r="G199" s="22" t="s">
        <v>584</v>
      </c>
      <c r="H199" s="27" t="s">
        <v>249</v>
      </c>
      <c r="I199" s="13">
        <v>4</v>
      </c>
      <c r="J199" s="13">
        <v>1200</v>
      </c>
      <c r="K199" s="13">
        <v>4800</v>
      </c>
      <c r="L199" s="13">
        <v>5376.0000000000009</v>
      </c>
    </row>
    <row r="200" spans="1:12" ht="102" x14ac:dyDescent="0.25">
      <c r="A200" s="24" t="s">
        <v>954</v>
      </c>
      <c r="B200" s="22" t="s">
        <v>439</v>
      </c>
      <c r="C200" s="22" t="s">
        <v>436</v>
      </c>
      <c r="D200" s="22" t="s">
        <v>483</v>
      </c>
      <c r="E200" s="22" t="s">
        <v>484</v>
      </c>
      <c r="F200" s="24" t="s">
        <v>83</v>
      </c>
      <c r="G200" s="22" t="s">
        <v>584</v>
      </c>
      <c r="H200" s="27" t="s">
        <v>249</v>
      </c>
      <c r="I200" s="13">
        <v>23</v>
      </c>
      <c r="J200" s="13">
        <v>2500</v>
      </c>
      <c r="K200" s="13">
        <v>57500</v>
      </c>
      <c r="L200" s="13">
        <v>64400.000000000007</v>
      </c>
    </row>
    <row r="201" spans="1:12" ht="38.25" x14ac:dyDescent="0.25">
      <c r="A201" s="24" t="s">
        <v>957</v>
      </c>
      <c r="B201" s="22" t="s">
        <v>435</v>
      </c>
      <c r="C201" s="22" t="s">
        <v>436</v>
      </c>
      <c r="D201" s="22" t="s">
        <v>487</v>
      </c>
      <c r="E201" s="22" t="s">
        <v>488</v>
      </c>
      <c r="F201" s="24" t="s">
        <v>83</v>
      </c>
      <c r="G201" s="22" t="s">
        <v>584</v>
      </c>
      <c r="H201" s="27" t="s">
        <v>249</v>
      </c>
      <c r="I201" s="13">
        <v>46</v>
      </c>
      <c r="J201" s="13">
        <v>223</v>
      </c>
      <c r="K201" s="13">
        <v>10258</v>
      </c>
      <c r="L201" s="13">
        <v>11488.960000000001</v>
      </c>
    </row>
    <row r="202" spans="1:12" ht="38.25" x14ac:dyDescent="0.25">
      <c r="A202" s="24" t="s">
        <v>919</v>
      </c>
      <c r="B202" s="22" t="s">
        <v>350</v>
      </c>
      <c r="C202" s="22" t="s">
        <v>264</v>
      </c>
      <c r="D202" s="22" t="s">
        <v>351</v>
      </c>
      <c r="E202" s="77" t="s">
        <v>620</v>
      </c>
      <c r="F202" s="24" t="s">
        <v>83</v>
      </c>
      <c r="G202" s="22" t="s">
        <v>583</v>
      </c>
      <c r="H202" s="27" t="s">
        <v>371</v>
      </c>
      <c r="I202" s="13">
        <v>2249.2800000000002</v>
      </c>
      <c r="J202" s="13">
        <v>491.62</v>
      </c>
      <c r="K202" s="13">
        <v>1105791.0336000002</v>
      </c>
      <c r="L202" s="13">
        <v>1238485.9576320003</v>
      </c>
    </row>
    <row r="203" spans="1:12" ht="38.25" x14ac:dyDescent="0.25">
      <c r="A203" s="24" t="s">
        <v>922</v>
      </c>
      <c r="B203" s="22" t="s">
        <v>331</v>
      </c>
      <c r="C203" s="22" t="s">
        <v>332</v>
      </c>
      <c r="D203" s="22" t="s">
        <v>333</v>
      </c>
      <c r="E203" s="22" t="s">
        <v>486</v>
      </c>
      <c r="F203" s="24" t="s">
        <v>83</v>
      </c>
      <c r="G203" s="22" t="s">
        <v>583</v>
      </c>
      <c r="H203" s="27" t="s">
        <v>249</v>
      </c>
      <c r="I203" s="13">
        <v>22</v>
      </c>
      <c r="J203" s="13">
        <v>1170</v>
      </c>
      <c r="K203" s="13">
        <v>25740</v>
      </c>
      <c r="L203" s="13">
        <v>28828.800000000003</v>
      </c>
    </row>
    <row r="204" spans="1:12" ht="38.25" x14ac:dyDescent="0.25">
      <c r="A204" s="24" t="s">
        <v>921</v>
      </c>
      <c r="B204" s="22" t="s">
        <v>335</v>
      </c>
      <c r="C204" s="22" t="s">
        <v>332</v>
      </c>
      <c r="D204" s="22" t="s">
        <v>336</v>
      </c>
      <c r="E204" s="22" t="s">
        <v>485</v>
      </c>
      <c r="F204" s="24" t="s">
        <v>83</v>
      </c>
      <c r="G204" s="22" t="s">
        <v>583</v>
      </c>
      <c r="H204" s="27" t="s">
        <v>249</v>
      </c>
      <c r="I204" s="13">
        <v>11</v>
      </c>
      <c r="J204" s="13">
        <v>700</v>
      </c>
      <c r="K204" s="13">
        <v>7700</v>
      </c>
      <c r="L204" s="13">
        <v>8624</v>
      </c>
    </row>
    <row r="205" spans="1:12" ht="25.5" x14ac:dyDescent="0.25">
      <c r="A205" s="24" t="s">
        <v>909</v>
      </c>
      <c r="B205" s="22" t="s">
        <v>405</v>
      </c>
      <c r="C205" s="22" t="s">
        <v>406</v>
      </c>
      <c r="D205" s="22" t="s">
        <v>407</v>
      </c>
      <c r="E205" s="22" t="s">
        <v>468</v>
      </c>
      <c r="F205" s="24" t="s">
        <v>83</v>
      </c>
      <c r="G205" s="22" t="s">
        <v>583</v>
      </c>
      <c r="H205" s="27" t="s">
        <v>249</v>
      </c>
      <c r="I205" s="13">
        <v>264</v>
      </c>
      <c r="J205" s="13">
        <v>89.2</v>
      </c>
      <c r="K205" s="13">
        <v>23548.799999999999</v>
      </c>
      <c r="L205" s="13">
        <v>26374.656000000003</v>
      </c>
    </row>
    <row r="206" spans="1:12" ht="38.25" x14ac:dyDescent="0.25">
      <c r="A206" s="24" t="s">
        <v>911</v>
      </c>
      <c r="B206" s="22" t="s">
        <v>417</v>
      </c>
      <c r="C206" s="22" t="s">
        <v>418</v>
      </c>
      <c r="D206" s="22" t="s">
        <v>419</v>
      </c>
      <c r="E206" s="22" t="s">
        <v>420</v>
      </c>
      <c r="F206" s="24" t="s">
        <v>83</v>
      </c>
      <c r="G206" s="22" t="s">
        <v>583</v>
      </c>
      <c r="H206" s="27" t="s">
        <v>249</v>
      </c>
      <c r="I206" s="13">
        <v>22</v>
      </c>
      <c r="J206" s="13">
        <v>616</v>
      </c>
      <c r="K206" s="13">
        <v>13552</v>
      </c>
      <c r="L206" s="13">
        <v>15178.240000000002</v>
      </c>
    </row>
    <row r="207" spans="1:12" ht="140.25" x14ac:dyDescent="0.25">
      <c r="A207" s="24" t="s">
        <v>924</v>
      </c>
      <c r="B207" s="22" t="s">
        <v>446</v>
      </c>
      <c r="C207" s="22" t="s">
        <v>432</v>
      </c>
      <c r="D207" s="22" t="s">
        <v>433</v>
      </c>
      <c r="E207" s="22" t="s">
        <v>489</v>
      </c>
      <c r="F207" s="24" t="s">
        <v>83</v>
      </c>
      <c r="G207" s="22" t="s">
        <v>583</v>
      </c>
      <c r="H207" s="27" t="s">
        <v>585</v>
      </c>
      <c r="I207" s="13">
        <v>11</v>
      </c>
      <c r="J207" s="13">
        <v>1900</v>
      </c>
      <c r="K207" s="13">
        <v>20900</v>
      </c>
      <c r="L207" s="13">
        <v>23408.000000000004</v>
      </c>
    </row>
    <row r="208" spans="1:12" ht="38.25" x14ac:dyDescent="0.25">
      <c r="A208" s="24" t="s">
        <v>913</v>
      </c>
      <c r="B208" s="22" t="s">
        <v>470</v>
      </c>
      <c r="C208" s="22" t="s">
        <v>471</v>
      </c>
      <c r="D208" s="22" t="s">
        <v>472</v>
      </c>
      <c r="E208" s="22" t="s">
        <v>473</v>
      </c>
      <c r="F208" s="24" t="s">
        <v>83</v>
      </c>
      <c r="G208" s="22" t="s">
        <v>583</v>
      </c>
      <c r="H208" s="27" t="s">
        <v>370</v>
      </c>
      <c r="I208" s="13">
        <v>396</v>
      </c>
      <c r="J208" s="13">
        <v>75</v>
      </c>
      <c r="K208" s="13">
        <v>29700</v>
      </c>
      <c r="L208" s="13">
        <v>33264</v>
      </c>
    </row>
    <row r="209" spans="1:12" ht="63.75" x14ac:dyDescent="0.25">
      <c r="A209" s="24" t="s">
        <v>917</v>
      </c>
      <c r="B209" s="22" t="s">
        <v>365</v>
      </c>
      <c r="C209" s="22" t="s">
        <v>366</v>
      </c>
      <c r="D209" s="22" t="s">
        <v>367</v>
      </c>
      <c r="E209" s="22" t="s">
        <v>481</v>
      </c>
      <c r="F209" s="24" t="s">
        <v>83</v>
      </c>
      <c r="G209" s="22" t="s">
        <v>583</v>
      </c>
      <c r="H209" s="27" t="s">
        <v>371</v>
      </c>
      <c r="I209" s="13">
        <v>156</v>
      </c>
      <c r="J209" s="13">
        <v>446.4</v>
      </c>
      <c r="K209" s="13">
        <v>69638.399999999994</v>
      </c>
      <c r="L209" s="13">
        <v>77995.008000000002</v>
      </c>
    </row>
    <row r="210" spans="1:12" ht="51" x14ac:dyDescent="0.25">
      <c r="A210" s="24" t="s">
        <v>907</v>
      </c>
      <c r="B210" s="22" t="s">
        <v>466</v>
      </c>
      <c r="C210" s="22" t="s">
        <v>329</v>
      </c>
      <c r="D210" s="22" t="s">
        <v>347</v>
      </c>
      <c r="E210" s="22" t="s">
        <v>467</v>
      </c>
      <c r="F210" s="24" t="s">
        <v>83</v>
      </c>
      <c r="G210" s="22" t="s">
        <v>583</v>
      </c>
      <c r="H210" s="27" t="s">
        <v>85</v>
      </c>
      <c r="I210" s="13">
        <v>126</v>
      </c>
      <c r="J210" s="79">
        <v>1178.5</v>
      </c>
      <c r="K210" s="13">
        <v>148491</v>
      </c>
      <c r="L210" s="13">
        <v>166309.92000000001</v>
      </c>
    </row>
    <row r="211" spans="1:12" ht="25.5" x14ac:dyDescent="0.25">
      <c r="A211" s="24" t="s">
        <v>906</v>
      </c>
      <c r="B211" s="22" t="s">
        <v>385</v>
      </c>
      <c r="C211" s="22" t="s">
        <v>329</v>
      </c>
      <c r="D211" s="22" t="s">
        <v>386</v>
      </c>
      <c r="E211" s="22" t="s">
        <v>465</v>
      </c>
      <c r="F211" s="24" t="s">
        <v>83</v>
      </c>
      <c r="G211" s="22" t="s">
        <v>583</v>
      </c>
      <c r="H211" s="27" t="s">
        <v>249</v>
      </c>
      <c r="I211" s="13">
        <v>44</v>
      </c>
      <c r="J211" s="13">
        <v>71.400000000000006</v>
      </c>
      <c r="K211" s="13">
        <v>3141.6000000000004</v>
      </c>
      <c r="L211" s="13">
        <v>3518.5920000000006</v>
      </c>
    </row>
    <row r="212" spans="1:12" ht="38.25" x14ac:dyDescent="0.25">
      <c r="A212" s="24" t="s">
        <v>928</v>
      </c>
      <c r="B212" s="22" t="s">
        <v>497</v>
      </c>
      <c r="C212" s="22" t="s">
        <v>498</v>
      </c>
      <c r="D212" s="22" t="s">
        <v>499</v>
      </c>
      <c r="E212" s="22" t="s">
        <v>500</v>
      </c>
      <c r="F212" s="24" t="s">
        <v>83</v>
      </c>
      <c r="G212" s="22" t="s">
        <v>583</v>
      </c>
      <c r="H212" s="27" t="s">
        <v>269</v>
      </c>
      <c r="I212" s="13">
        <v>1</v>
      </c>
      <c r="J212" s="13">
        <v>20000</v>
      </c>
      <c r="K212" s="13">
        <v>20000</v>
      </c>
      <c r="L212" s="13">
        <v>22400.000000000004</v>
      </c>
    </row>
    <row r="213" spans="1:12" ht="293.25" x14ac:dyDescent="0.25">
      <c r="A213" s="24" t="s">
        <v>926</v>
      </c>
      <c r="B213" s="22" t="s">
        <v>490</v>
      </c>
      <c r="C213" s="22" t="s">
        <v>491</v>
      </c>
      <c r="D213" s="22" t="s">
        <v>492</v>
      </c>
      <c r="E213" s="22" t="s">
        <v>493</v>
      </c>
      <c r="F213" s="24" t="s">
        <v>83</v>
      </c>
      <c r="G213" s="22" t="s">
        <v>583</v>
      </c>
      <c r="H213" s="27" t="s">
        <v>269</v>
      </c>
      <c r="I213" s="13">
        <v>1</v>
      </c>
      <c r="J213" s="13">
        <v>35640</v>
      </c>
      <c r="K213" s="13">
        <v>35640</v>
      </c>
      <c r="L213" s="13">
        <v>39916.800000000003</v>
      </c>
    </row>
    <row r="214" spans="1:12" ht="306" x14ac:dyDescent="0.25">
      <c r="A214" s="24" t="s">
        <v>927</v>
      </c>
      <c r="B214" s="22" t="s">
        <v>490</v>
      </c>
      <c r="C214" s="22" t="s">
        <v>494</v>
      </c>
      <c r="D214" s="22" t="s">
        <v>495</v>
      </c>
      <c r="E214" s="22" t="s">
        <v>496</v>
      </c>
      <c r="F214" s="24" t="s">
        <v>83</v>
      </c>
      <c r="G214" s="22" t="s">
        <v>583</v>
      </c>
      <c r="H214" s="27" t="s">
        <v>269</v>
      </c>
      <c r="I214" s="13">
        <v>2</v>
      </c>
      <c r="J214" s="13">
        <v>37800</v>
      </c>
      <c r="K214" s="13">
        <v>75600</v>
      </c>
      <c r="L214" s="13">
        <v>84672.000000000015</v>
      </c>
    </row>
    <row r="215" spans="1:12" ht="51" x14ac:dyDescent="0.25">
      <c r="A215" s="24" t="s">
        <v>915</v>
      </c>
      <c r="B215" s="22" t="s">
        <v>361</v>
      </c>
      <c r="C215" s="22" t="s">
        <v>362</v>
      </c>
      <c r="D215" s="22" t="s">
        <v>476</v>
      </c>
      <c r="E215" s="22" t="s">
        <v>477</v>
      </c>
      <c r="F215" s="24" t="s">
        <v>83</v>
      </c>
      <c r="G215" s="22" t="s">
        <v>583</v>
      </c>
      <c r="H215" s="27" t="s">
        <v>371</v>
      </c>
      <c r="I215" s="13">
        <v>1254</v>
      </c>
      <c r="J215" s="13">
        <v>151.69999999999999</v>
      </c>
      <c r="K215" s="13">
        <v>190231.8</v>
      </c>
      <c r="L215" s="13">
        <v>213059.61600000001</v>
      </c>
    </row>
    <row r="216" spans="1:12" ht="51" x14ac:dyDescent="0.25">
      <c r="A216" s="24" t="s">
        <v>916</v>
      </c>
      <c r="B216" s="22" t="s">
        <v>478</v>
      </c>
      <c r="C216" s="22" t="s">
        <v>362</v>
      </c>
      <c r="D216" s="22" t="s">
        <v>479</v>
      </c>
      <c r="E216" s="22" t="s">
        <v>480</v>
      </c>
      <c r="F216" s="24" t="s">
        <v>83</v>
      </c>
      <c r="G216" s="22" t="s">
        <v>583</v>
      </c>
      <c r="H216" s="27" t="s">
        <v>371</v>
      </c>
      <c r="I216" s="13">
        <v>700</v>
      </c>
      <c r="J216" s="13">
        <v>232.14</v>
      </c>
      <c r="K216" s="13">
        <v>162498</v>
      </c>
      <c r="L216" s="13">
        <v>181997.76</v>
      </c>
    </row>
    <row r="217" spans="1:12" ht="51" x14ac:dyDescent="0.25">
      <c r="A217" s="24" t="s">
        <v>912</v>
      </c>
      <c r="B217" s="22" t="s">
        <v>317</v>
      </c>
      <c r="C217" s="22" t="s">
        <v>240</v>
      </c>
      <c r="D217" s="22" t="s">
        <v>318</v>
      </c>
      <c r="E217" s="22" t="s">
        <v>319</v>
      </c>
      <c r="F217" s="24" t="s">
        <v>83</v>
      </c>
      <c r="G217" s="22" t="s">
        <v>583</v>
      </c>
      <c r="H217" s="27" t="s">
        <v>251</v>
      </c>
      <c r="I217" s="13">
        <v>264</v>
      </c>
      <c r="J217" s="13">
        <v>307</v>
      </c>
      <c r="K217" s="13">
        <v>81048</v>
      </c>
      <c r="L217" s="13">
        <v>90773.760000000009</v>
      </c>
    </row>
    <row r="218" spans="1:12" ht="89.25" x14ac:dyDescent="0.25">
      <c r="A218" s="24" t="s">
        <v>904</v>
      </c>
      <c r="B218" s="22" t="s">
        <v>300</v>
      </c>
      <c r="C218" s="22" t="s">
        <v>301</v>
      </c>
      <c r="D218" s="22" t="s">
        <v>302</v>
      </c>
      <c r="E218" s="22" t="s">
        <v>464</v>
      </c>
      <c r="F218" s="24" t="s">
        <v>83</v>
      </c>
      <c r="G218" s="22" t="s">
        <v>583</v>
      </c>
      <c r="H218" s="27" t="s">
        <v>249</v>
      </c>
      <c r="I218" s="13">
        <v>44</v>
      </c>
      <c r="J218" s="13">
        <v>678.5</v>
      </c>
      <c r="K218" s="13">
        <v>29854</v>
      </c>
      <c r="L218" s="13">
        <v>33436.480000000003</v>
      </c>
    </row>
    <row r="219" spans="1:12" ht="51" x14ac:dyDescent="0.25">
      <c r="A219" s="24" t="s">
        <v>918</v>
      </c>
      <c r="B219" s="22" t="s">
        <v>353</v>
      </c>
      <c r="C219" s="22" t="s">
        <v>354</v>
      </c>
      <c r="D219" s="22" t="s">
        <v>355</v>
      </c>
      <c r="E219" s="22" t="s">
        <v>482</v>
      </c>
      <c r="F219" s="24" t="s">
        <v>83</v>
      </c>
      <c r="G219" s="22" t="s">
        <v>583</v>
      </c>
      <c r="H219" s="27" t="s">
        <v>268</v>
      </c>
      <c r="I219" s="13">
        <v>1267</v>
      </c>
      <c r="J219" s="79">
        <v>464.28</v>
      </c>
      <c r="K219" s="13">
        <v>588242.76</v>
      </c>
      <c r="L219" s="13">
        <v>658831.89120000007</v>
      </c>
    </row>
    <row r="220" spans="1:12" ht="25.5" x14ac:dyDescent="0.25">
      <c r="A220" s="24" t="s">
        <v>908</v>
      </c>
      <c r="B220" s="22" t="s">
        <v>409</v>
      </c>
      <c r="C220" s="22" t="s">
        <v>410</v>
      </c>
      <c r="D220" s="22" t="s">
        <v>411</v>
      </c>
      <c r="E220" s="22" t="s">
        <v>412</v>
      </c>
      <c r="F220" s="24" t="s">
        <v>83</v>
      </c>
      <c r="G220" s="22" t="s">
        <v>583</v>
      </c>
      <c r="H220" s="27" t="s">
        <v>249</v>
      </c>
      <c r="I220" s="13">
        <v>264</v>
      </c>
      <c r="J220" s="79">
        <v>285.89999999999998</v>
      </c>
      <c r="K220" s="13">
        <v>75477.599999999991</v>
      </c>
      <c r="L220" s="13">
        <v>84534.911999999997</v>
      </c>
    </row>
    <row r="221" spans="1:12" ht="63.75" x14ac:dyDescent="0.25">
      <c r="A221" s="24" t="s">
        <v>897</v>
      </c>
      <c r="B221" s="22" t="s">
        <v>448</v>
      </c>
      <c r="C221" s="22" t="s">
        <v>388</v>
      </c>
      <c r="D221" s="22" t="s">
        <v>389</v>
      </c>
      <c r="E221" s="22" t="s">
        <v>390</v>
      </c>
      <c r="F221" s="24" t="s">
        <v>83</v>
      </c>
      <c r="G221" s="22" t="s">
        <v>583</v>
      </c>
      <c r="H221" s="27" t="s">
        <v>89</v>
      </c>
      <c r="I221" s="13">
        <v>396</v>
      </c>
      <c r="J221" s="13">
        <v>130</v>
      </c>
      <c r="K221" s="13">
        <v>51480</v>
      </c>
      <c r="L221" s="13">
        <v>57657.600000000006</v>
      </c>
    </row>
    <row r="222" spans="1:12" ht="140.25" x14ac:dyDescent="0.25">
      <c r="A222" s="24" t="s">
        <v>899</v>
      </c>
      <c r="B222" s="22" t="s">
        <v>457</v>
      </c>
      <c r="C222" s="22" t="s">
        <v>286</v>
      </c>
      <c r="D222" s="22" t="s">
        <v>295</v>
      </c>
      <c r="E222" s="22" t="s">
        <v>458</v>
      </c>
      <c r="F222" s="24" t="s">
        <v>83</v>
      </c>
      <c r="G222" s="22" t="s">
        <v>583</v>
      </c>
      <c r="H222" s="27" t="s">
        <v>85</v>
      </c>
      <c r="I222" s="13">
        <v>132</v>
      </c>
      <c r="J222" s="13">
        <v>839.3</v>
      </c>
      <c r="K222" s="13">
        <v>110787.59999999999</v>
      </c>
      <c r="L222" s="13">
        <v>124082.11200000001</v>
      </c>
    </row>
    <row r="223" spans="1:12" ht="76.5" x14ac:dyDescent="0.25">
      <c r="A223" s="24" t="s">
        <v>898</v>
      </c>
      <c r="B223" s="22" t="s">
        <v>289</v>
      </c>
      <c r="C223" s="22" t="s">
        <v>286</v>
      </c>
      <c r="D223" s="22" t="s">
        <v>290</v>
      </c>
      <c r="E223" s="22" t="s">
        <v>456</v>
      </c>
      <c r="F223" s="24" t="s">
        <v>83</v>
      </c>
      <c r="G223" s="22" t="s">
        <v>583</v>
      </c>
      <c r="H223" s="27" t="s">
        <v>267</v>
      </c>
      <c r="I223" s="13">
        <v>132</v>
      </c>
      <c r="J223" s="13">
        <v>258.89999999999998</v>
      </c>
      <c r="K223" s="13">
        <v>34174.799999999996</v>
      </c>
      <c r="L223" s="13">
        <v>38275.775999999998</v>
      </c>
    </row>
    <row r="224" spans="1:12" ht="76.5" x14ac:dyDescent="0.25">
      <c r="A224" s="24" t="s">
        <v>902</v>
      </c>
      <c r="B224" s="22" t="s">
        <v>460</v>
      </c>
      <c r="C224" s="22" t="s">
        <v>286</v>
      </c>
      <c r="D224" s="22" t="s">
        <v>461</v>
      </c>
      <c r="E224" s="22" t="s">
        <v>462</v>
      </c>
      <c r="F224" s="24" t="s">
        <v>83</v>
      </c>
      <c r="G224" s="22" t="s">
        <v>583</v>
      </c>
      <c r="H224" s="27" t="s">
        <v>249</v>
      </c>
      <c r="I224" s="13">
        <v>176</v>
      </c>
      <c r="J224" s="13">
        <v>303.5</v>
      </c>
      <c r="K224" s="13">
        <v>53416</v>
      </c>
      <c r="L224" s="13">
        <v>59825.920000000006</v>
      </c>
    </row>
    <row r="225" spans="1:12" ht="127.5" x14ac:dyDescent="0.25">
      <c r="A225" s="24" t="s">
        <v>903</v>
      </c>
      <c r="B225" s="22" t="s">
        <v>308</v>
      </c>
      <c r="C225" s="22" t="s">
        <v>286</v>
      </c>
      <c r="D225" s="22" t="s">
        <v>309</v>
      </c>
      <c r="E225" s="22" t="s">
        <v>463</v>
      </c>
      <c r="F225" s="24" t="s">
        <v>83</v>
      </c>
      <c r="G225" s="22" t="s">
        <v>583</v>
      </c>
      <c r="H225" s="27" t="s">
        <v>89</v>
      </c>
      <c r="I225" s="13">
        <v>176</v>
      </c>
      <c r="J225" s="13">
        <v>571.4</v>
      </c>
      <c r="K225" s="13">
        <v>100566.39999999999</v>
      </c>
      <c r="L225" s="13">
        <v>112634.368</v>
      </c>
    </row>
    <row r="226" spans="1:12" ht="76.5" x14ac:dyDescent="0.25">
      <c r="A226" s="24" t="s">
        <v>901</v>
      </c>
      <c r="B226" s="22" t="s">
        <v>376</v>
      </c>
      <c r="C226" s="22" t="s">
        <v>286</v>
      </c>
      <c r="D226" s="22" t="s">
        <v>377</v>
      </c>
      <c r="E226" s="22" t="s">
        <v>459</v>
      </c>
      <c r="F226" s="24" t="s">
        <v>83</v>
      </c>
      <c r="G226" s="22" t="s">
        <v>583</v>
      </c>
      <c r="H226" s="27" t="s">
        <v>85</v>
      </c>
      <c r="I226" s="13">
        <v>132</v>
      </c>
      <c r="J226" s="13">
        <v>696.4</v>
      </c>
      <c r="K226" s="13">
        <v>91924.800000000003</v>
      </c>
      <c r="L226" s="13">
        <v>102955.77600000001</v>
      </c>
    </row>
    <row r="227" spans="1:12" ht="102" x14ac:dyDescent="0.25">
      <c r="A227" s="24" t="s">
        <v>905</v>
      </c>
      <c r="B227" s="22" t="s">
        <v>292</v>
      </c>
      <c r="C227" s="22" t="s">
        <v>286</v>
      </c>
      <c r="D227" s="22" t="s">
        <v>293</v>
      </c>
      <c r="E227" s="22" t="s">
        <v>395</v>
      </c>
      <c r="F227" s="24" t="s">
        <v>83</v>
      </c>
      <c r="G227" s="22" t="s">
        <v>583</v>
      </c>
      <c r="H227" s="27" t="s">
        <v>249</v>
      </c>
      <c r="I227" s="13">
        <v>66</v>
      </c>
      <c r="J227" s="13">
        <v>767.8</v>
      </c>
      <c r="K227" s="13">
        <v>50674.799999999996</v>
      </c>
      <c r="L227" s="13">
        <v>56755.775999999998</v>
      </c>
    </row>
    <row r="228" spans="1:12" ht="127.5" x14ac:dyDescent="0.25">
      <c r="A228" s="24" t="s">
        <v>900</v>
      </c>
      <c r="B228" s="22" t="s">
        <v>374</v>
      </c>
      <c r="C228" s="22" t="s">
        <v>286</v>
      </c>
      <c r="D228" s="22" t="s">
        <v>287</v>
      </c>
      <c r="E228" s="22" t="s">
        <v>378</v>
      </c>
      <c r="F228" s="24" t="s">
        <v>83</v>
      </c>
      <c r="G228" s="22" t="s">
        <v>583</v>
      </c>
      <c r="H228" s="27" t="s">
        <v>85</v>
      </c>
      <c r="I228" s="13">
        <v>132</v>
      </c>
      <c r="J228" s="13">
        <v>741</v>
      </c>
      <c r="K228" s="13">
        <v>97812</v>
      </c>
      <c r="L228" s="13">
        <v>109549.44000000002</v>
      </c>
    </row>
    <row r="229" spans="1:12" ht="89.25" x14ac:dyDescent="0.25">
      <c r="A229" s="24" t="s">
        <v>914</v>
      </c>
      <c r="B229" s="22" t="s">
        <v>320</v>
      </c>
      <c r="C229" s="22" t="s">
        <v>325</v>
      </c>
      <c r="D229" s="22" t="s">
        <v>474</v>
      </c>
      <c r="E229" s="22" t="s">
        <v>475</v>
      </c>
      <c r="F229" s="24" t="s">
        <v>83</v>
      </c>
      <c r="G229" s="22" t="s">
        <v>583</v>
      </c>
      <c r="H229" s="27" t="s">
        <v>370</v>
      </c>
      <c r="I229" s="13">
        <v>396</v>
      </c>
      <c r="J229" s="13">
        <v>155.35</v>
      </c>
      <c r="K229" s="13">
        <v>61518.6</v>
      </c>
      <c r="L229" s="13">
        <v>68900.832000000009</v>
      </c>
    </row>
    <row r="230" spans="1:12" ht="25.5" x14ac:dyDescent="0.25">
      <c r="A230" s="24" t="s">
        <v>925</v>
      </c>
      <c r="B230" s="22" t="s">
        <v>425</v>
      </c>
      <c r="C230" s="22" t="s">
        <v>414</v>
      </c>
      <c r="D230" s="22" t="s">
        <v>426</v>
      </c>
      <c r="E230" s="22" t="s">
        <v>427</v>
      </c>
      <c r="F230" s="24" t="s">
        <v>83</v>
      </c>
      <c r="G230" s="22" t="s">
        <v>583</v>
      </c>
      <c r="H230" s="27" t="s">
        <v>249</v>
      </c>
      <c r="I230" s="13">
        <v>33</v>
      </c>
      <c r="J230" s="79">
        <v>535.70000000000005</v>
      </c>
      <c r="K230" s="13">
        <v>17678.100000000002</v>
      </c>
      <c r="L230" s="13">
        <v>19799.472000000005</v>
      </c>
    </row>
    <row r="231" spans="1:12" ht="89.25" x14ac:dyDescent="0.25">
      <c r="A231" s="24" t="s">
        <v>910</v>
      </c>
      <c r="B231" s="22" t="s">
        <v>435</v>
      </c>
      <c r="C231" s="22" t="s">
        <v>244</v>
      </c>
      <c r="D231" s="22" t="s">
        <v>437</v>
      </c>
      <c r="E231" s="22" t="s">
        <v>469</v>
      </c>
      <c r="F231" s="24" t="s">
        <v>83</v>
      </c>
      <c r="G231" s="22" t="s">
        <v>583</v>
      </c>
      <c r="H231" s="27" t="s">
        <v>249</v>
      </c>
      <c r="I231" s="13">
        <v>396</v>
      </c>
      <c r="J231" s="13">
        <v>89.2</v>
      </c>
      <c r="K231" s="13">
        <v>35323.200000000004</v>
      </c>
      <c r="L231" s="13">
        <v>39561.984000000011</v>
      </c>
    </row>
    <row r="232" spans="1:12" ht="102" x14ac:dyDescent="0.25">
      <c r="A232" s="24" t="s">
        <v>920</v>
      </c>
      <c r="B232" s="22" t="s">
        <v>439</v>
      </c>
      <c r="C232" s="22" t="s">
        <v>436</v>
      </c>
      <c r="D232" s="22" t="s">
        <v>483</v>
      </c>
      <c r="E232" s="22" t="s">
        <v>484</v>
      </c>
      <c r="F232" s="24" t="s">
        <v>83</v>
      </c>
      <c r="G232" s="22" t="s">
        <v>583</v>
      </c>
      <c r="H232" s="27" t="s">
        <v>249</v>
      </c>
      <c r="I232" s="13">
        <v>11</v>
      </c>
      <c r="J232" s="13">
        <v>2500</v>
      </c>
      <c r="K232" s="13">
        <v>27500</v>
      </c>
      <c r="L232" s="13">
        <v>30800.000000000004</v>
      </c>
    </row>
    <row r="233" spans="1:12" ht="38.25" x14ac:dyDescent="0.25">
      <c r="A233" s="24" t="s">
        <v>923</v>
      </c>
      <c r="B233" s="22" t="s">
        <v>435</v>
      </c>
      <c r="C233" s="22" t="s">
        <v>436</v>
      </c>
      <c r="D233" s="22" t="s">
        <v>487</v>
      </c>
      <c r="E233" s="22" t="s">
        <v>488</v>
      </c>
      <c r="F233" s="24" t="s">
        <v>83</v>
      </c>
      <c r="G233" s="22" t="s">
        <v>583</v>
      </c>
      <c r="H233" s="27" t="s">
        <v>249</v>
      </c>
      <c r="I233" s="13">
        <v>22</v>
      </c>
      <c r="J233" s="13">
        <v>223</v>
      </c>
      <c r="K233" s="13">
        <v>4906</v>
      </c>
      <c r="L233" s="13">
        <v>5494.72</v>
      </c>
    </row>
    <row r="234" spans="1:12" ht="25.5" x14ac:dyDescent="0.25">
      <c r="A234" s="24" t="s">
        <v>1011</v>
      </c>
      <c r="B234" s="22" t="s">
        <v>350</v>
      </c>
      <c r="C234" s="22" t="s">
        <v>264</v>
      </c>
      <c r="D234" s="22" t="s">
        <v>351</v>
      </c>
      <c r="E234" s="22" t="s">
        <v>352</v>
      </c>
      <c r="F234" s="24" t="s">
        <v>83</v>
      </c>
      <c r="G234" s="22" t="s">
        <v>104</v>
      </c>
      <c r="H234" s="27" t="s">
        <v>371</v>
      </c>
      <c r="I234" s="13">
        <v>5808</v>
      </c>
      <c r="J234" s="79">
        <v>60</v>
      </c>
      <c r="K234" s="13">
        <v>348480</v>
      </c>
      <c r="L234" s="13">
        <v>390297.60000000003</v>
      </c>
    </row>
    <row r="235" spans="1:12" ht="25.5" x14ac:dyDescent="0.25">
      <c r="A235" s="24" t="s">
        <v>1004</v>
      </c>
      <c r="B235" s="22" t="s">
        <v>320</v>
      </c>
      <c r="C235" s="77" t="s">
        <v>321</v>
      </c>
      <c r="D235" s="22" t="s">
        <v>322</v>
      </c>
      <c r="E235" s="22" t="s">
        <v>323</v>
      </c>
      <c r="F235" s="24" t="s">
        <v>83</v>
      </c>
      <c r="G235" s="22" t="s">
        <v>104</v>
      </c>
      <c r="H235" s="27" t="s">
        <v>370</v>
      </c>
      <c r="I235" s="13">
        <v>100</v>
      </c>
      <c r="J235" s="79">
        <v>131</v>
      </c>
      <c r="K235" s="13">
        <v>13100</v>
      </c>
      <c r="L235" s="13">
        <v>14672.000000000002</v>
      </c>
    </row>
    <row r="236" spans="1:12" ht="114.75" x14ac:dyDescent="0.25">
      <c r="A236" s="24" t="s">
        <v>1007</v>
      </c>
      <c r="B236" s="22" t="s">
        <v>338</v>
      </c>
      <c r="C236" s="22" t="s">
        <v>339</v>
      </c>
      <c r="D236" s="22" t="s">
        <v>340</v>
      </c>
      <c r="E236" s="22" t="s">
        <v>341</v>
      </c>
      <c r="F236" s="24" t="s">
        <v>83</v>
      </c>
      <c r="G236" s="22" t="s">
        <v>104</v>
      </c>
      <c r="H236" s="27" t="s">
        <v>249</v>
      </c>
      <c r="I236" s="13">
        <v>15</v>
      </c>
      <c r="J236" s="13">
        <v>2550</v>
      </c>
      <c r="K236" s="13">
        <v>38250</v>
      </c>
      <c r="L236" s="13">
        <v>42840.000000000007</v>
      </c>
    </row>
    <row r="237" spans="1:12" ht="63.75" x14ac:dyDescent="0.25">
      <c r="A237" s="24" t="s">
        <v>1015</v>
      </c>
      <c r="B237" s="22" t="s">
        <v>365</v>
      </c>
      <c r="C237" s="22" t="s">
        <v>366</v>
      </c>
      <c r="D237" s="22" t="s">
        <v>367</v>
      </c>
      <c r="E237" s="22" t="s">
        <v>368</v>
      </c>
      <c r="F237" s="24" t="s">
        <v>83</v>
      </c>
      <c r="G237" s="22" t="s">
        <v>104</v>
      </c>
      <c r="H237" s="27" t="s">
        <v>371</v>
      </c>
      <c r="I237" s="13">
        <v>144</v>
      </c>
      <c r="J237" s="79">
        <v>600</v>
      </c>
      <c r="K237" s="13">
        <v>86400</v>
      </c>
      <c r="L237" s="13">
        <v>96768.000000000015</v>
      </c>
    </row>
    <row r="238" spans="1:12" ht="127.5" x14ac:dyDescent="0.25">
      <c r="A238" s="24" t="s">
        <v>1009</v>
      </c>
      <c r="B238" s="22" t="s">
        <v>346</v>
      </c>
      <c r="C238" s="22" t="s">
        <v>329</v>
      </c>
      <c r="D238" s="22" t="s">
        <v>347</v>
      </c>
      <c r="E238" s="22" t="s">
        <v>454</v>
      </c>
      <c r="F238" s="24" t="s">
        <v>83</v>
      </c>
      <c r="G238" s="22" t="s">
        <v>104</v>
      </c>
      <c r="H238" s="27" t="s">
        <v>85</v>
      </c>
      <c r="I238" s="13">
        <v>240</v>
      </c>
      <c r="J238" s="79">
        <v>220</v>
      </c>
      <c r="K238" s="13">
        <v>52800</v>
      </c>
      <c r="L238" s="13">
        <v>59136.000000000007</v>
      </c>
    </row>
    <row r="239" spans="1:12" ht="25.5" x14ac:dyDescent="0.25">
      <c r="A239" s="24" t="s">
        <v>1010</v>
      </c>
      <c r="B239" s="22" t="s">
        <v>348</v>
      </c>
      <c r="C239" s="22" t="s">
        <v>329</v>
      </c>
      <c r="D239" s="22" t="s">
        <v>349</v>
      </c>
      <c r="E239" s="22" t="s">
        <v>455</v>
      </c>
      <c r="F239" s="24" t="s">
        <v>83</v>
      </c>
      <c r="G239" s="22" t="s">
        <v>104</v>
      </c>
      <c r="H239" s="27" t="s">
        <v>249</v>
      </c>
      <c r="I239" s="13">
        <v>72</v>
      </c>
      <c r="J239" s="79">
        <v>400</v>
      </c>
      <c r="K239" s="13">
        <v>28800</v>
      </c>
      <c r="L239" s="13">
        <v>32256.000000000004</v>
      </c>
    </row>
    <row r="240" spans="1:12" ht="38.25" x14ac:dyDescent="0.25">
      <c r="A240" s="24" t="s">
        <v>1006</v>
      </c>
      <c r="B240" s="22" t="s">
        <v>328</v>
      </c>
      <c r="C240" s="22" t="s">
        <v>329</v>
      </c>
      <c r="D240" s="22" t="s">
        <v>330</v>
      </c>
      <c r="E240" s="22" t="s">
        <v>452</v>
      </c>
      <c r="F240" s="24" t="s">
        <v>83</v>
      </c>
      <c r="G240" s="22" t="s">
        <v>104</v>
      </c>
      <c r="H240" s="27" t="s">
        <v>249</v>
      </c>
      <c r="I240" s="13">
        <v>132</v>
      </c>
      <c r="J240" s="79">
        <v>76</v>
      </c>
      <c r="K240" s="13">
        <v>10032</v>
      </c>
      <c r="L240" s="13">
        <v>11235.840000000002</v>
      </c>
    </row>
    <row r="241" spans="1:12" ht="25.5" x14ac:dyDescent="0.25">
      <c r="A241" s="24" t="s">
        <v>1013</v>
      </c>
      <c r="B241" s="22" t="s">
        <v>357</v>
      </c>
      <c r="C241" s="22" t="s">
        <v>358</v>
      </c>
      <c r="D241" s="22" t="s">
        <v>359</v>
      </c>
      <c r="E241" s="74" t="s">
        <v>360</v>
      </c>
      <c r="F241" s="24" t="s">
        <v>83</v>
      </c>
      <c r="G241" s="22" t="s">
        <v>104</v>
      </c>
      <c r="H241" s="27" t="s">
        <v>249</v>
      </c>
      <c r="I241" s="13">
        <v>96</v>
      </c>
      <c r="J241" s="79">
        <v>203</v>
      </c>
      <c r="K241" s="13">
        <v>19488</v>
      </c>
      <c r="L241" s="13">
        <v>21826.560000000001</v>
      </c>
    </row>
    <row r="242" spans="1:12" ht="51" x14ac:dyDescent="0.25">
      <c r="A242" s="24" t="s">
        <v>1014</v>
      </c>
      <c r="B242" s="22" t="s">
        <v>361</v>
      </c>
      <c r="C242" s="22" t="s">
        <v>362</v>
      </c>
      <c r="D242" s="22" t="s">
        <v>363</v>
      </c>
      <c r="E242" s="22" t="s">
        <v>364</v>
      </c>
      <c r="F242" s="24" t="s">
        <v>83</v>
      </c>
      <c r="G242" s="22" t="s">
        <v>104</v>
      </c>
      <c r="H242" s="27" t="s">
        <v>371</v>
      </c>
      <c r="I242" s="13">
        <v>1440</v>
      </c>
      <c r="J242" s="13">
        <v>250</v>
      </c>
      <c r="K242" s="13">
        <v>360000</v>
      </c>
      <c r="L242" s="13">
        <v>403200.00000000006</v>
      </c>
    </row>
    <row r="243" spans="1:12" ht="51" x14ac:dyDescent="0.25">
      <c r="A243" s="24" t="s">
        <v>1003</v>
      </c>
      <c r="B243" s="22" t="s">
        <v>317</v>
      </c>
      <c r="C243" s="22" t="s">
        <v>240</v>
      </c>
      <c r="D243" s="22" t="s">
        <v>318</v>
      </c>
      <c r="E243" s="22" t="s">
        <v>319</v>
      </c>
      <c r="F243" s="24" t="s">
        <v>83</v>
      </c>
      <c r="G243" s="22" t="s">
        <v>104</v>
      </c>
      <c r="H243" s="27" t="s">
        <v>251</v>
      </c>
      <c r="I243" s="13">
        <v>264</v>
      </c>
      <c r="J243" s="13">
        <v>120</v>
      </c>
      <c r="K243" s="13">
        <v>31680</v>
      </c>
      <c r="L243" s="13">
        <v>35481.600000000006</v>
      </c>
    </row>
    <row r="244" spans="1:12" ht="51" x14ac:dyDescent="0.25">
      <c r="A244" s="24" t="s">
        <v>998</v>
      </c>
      <c r="B244" s="22" t="s">
        <v>300</v>
      </c>
      <c r="C244" s="22" t="s">
        <v>301</v>
      </c>
      <c r="D244" s="22" t="s">
        <v>302</v>
      </c>
      <c r="E244" s="22" t="s">
        <v>303</v>
      </c>
      <c r="F244" s="24" t="s">
        <v>83</v>
      </c>
      <c r="G244" s="22" t="s">
        <v>104</v>
      </c>
      <c r="H244" s="27" t="s">
        <v>249</v>
      </c>
      <c r="I244" s="13">
        <v>96</v>
      </c>
      <c r="J244" s="79">
        <v>1410</v>
      </c>
      <c r="K244" s="13">
        <v>135360</v>
      </c>
      <c r="L244" s="13">
        <v>151603.20000000001</v>
      </c>
    </row>
    <row r="245" spans="1:12" ht="51" x14ac:dyDescent="0.25">
      <c r="A245" s="24" t="s">
        <v>1012</v>
      </c>
      <c r="B245" s="22" t="s">
        <v>353</v>
      </c>
      <c r="C245" s="22" t="s">
        <v>354</v>
      </c>
      <c r="D245" s="22" t="s">
        <v>355</v>
      </c>
      <c r="E245" s="22" t="s">
        <v>356</v>
      </c>
      <c r="F245" s="24" t="s">
        <v>83</v>
      </c>
      <c r="G245" s="22" t="s">
        <v>104</v>
      </c>
      <c r="H245" s="27" t="s">
        <v>268</v>
      </c>
      <c r="I245" s="13">
        <v>72</v>
      </c>
      <c r="J245" s="79">
        <v>200</v>
      </c>
      <c r="K245" s="13">
        <v>14400</v>
      </c>
      <c r="L245" s="13">
        <v>16128.000000000002</v>
      </c>
    </row>
    <row r="246" spans="1:12" ht="127.5" x14ac:dyDescent="0.25">
      <c r="A246" s="24" t="s">
        <v>1001</v>
      </c>
      <c r="B246" s="22" t="s">
        <v>310</v>
      </c>
      <c r="C246" s="22" t="s">
        <v>311</v>
      </c>
      <c r="D246" s="22" t="s">
        <v>312</v>
      </c>
      <c r="E246" s="22" t="s">
        <v>444</v>
      </c>
      <c r="F246" s="24" t="s">
        <v>83</v>
      </c>
      <c r="G246" s="22" t="s">
        <v>104</v>
      </c>
      <c r="H246" s="27" t="s">
        <v>249</v>
      </c>
      <c r="I246" s="13">
        <v>6</v>
      </c>
      <c r="J246" s="79">
        <v>4401</v>
      </c>
      <c r="K246" s="13">
        <v>26406</v>
      </c>
      <c r="L246" s="13">
        <v>29574.720000000001</v>
      </c>
    </row>
    <row r="247" spans="1:12" ht="178.5" x14ac:dyDescent="0.25">
      <c r="A247" s="24" t="s">
        <v>999</v>
      </c>
      <c r="B247" s="22" t="s">
        <v>304</v>
      </c>
      <c r="C247" s="22" t="s">
        <v>305</v>
      </c>
      <c r="D247" s="22" t="s">
        <v>306</v>
      </c>
      <c r="E247" s="22" t="s">
        <v>307</v>
      </c>
      <c r="F247" s="24" t="s">
        <v>83</v>
      </c>
      <c r="G247" s="22" t="s">
        <v>104</v>
      </c>
      <c r="H247" s="27" t="s">
        <v>369</v>
      </c>
      <c r="I247" s="13">
        <v>144</v>
      </c>
      <c r="J247" s="79">
        <v>130</v>
      </c>
      <c r="K247" s="13">
        <v>18720</v>
      </c>
      <c r="L247" s="13">
        <v>20966.400000000001</v>
      </c>
    </row>
    <row r="248" spans="1:12" ht="191.25" x14ac:dyDescent="0.25">
      <c r="A248" s="24" t="s">
        <v>997</v>
      </c>
      <c r="B248" s="22" t="s">
        <v>297</v>
      </c>
      <c r="C248" s="22" t="s">
        <v>286</v>
      </c>
      <c r="D248" s="22" t="s">
        <v>298</v>
      </c>
      <c r="E248" s="22" t="s">
        <v>299</v>
      </c>
      <c r="F248" s="24" t="s">
        <v>83</v>
      </c>
      <c r="G248" s="22" t="s">
        <v>104</v>
      </c>
      <c r="H248" s="27" t="s">
        <v>89</v>
      </c>
      <c r="I248" s="13">
        <v>24</v>
      </c>
      <c r="J248" s="79">
        <v>232</v>
      </c>
      <c r="K248" s="13">
        <v>5568</v>
      </c>
      <c r="L248" s="13">
        <v>6236.1600000000008</v>
      </c>
    </row>
    <row r="249" spans="1:12" ht="76.5" x14ac:dyDescent="0.25">
      <c r="A249" s="24" t="s">
        <v>994</v>
      </c>
      <c r="B249" s="22" t="s">
        <v>289</v>
      </c>
      <c r="C249" s="22" t="s">
        <v>286</v>
      </c>
      <c r="D249" s="22" t="s">
        <v>290</v>
      </c>
      <c r="E249" s="22" t="s">
        <v>291</v>
      </c>
      <c r="F249" s="24" t="s">
        <v>83</v>
      </c>
      <c r="G249" s="22" t="s">
        <v>104</v>
      </c>
      <c r="H249" s="27" t="s">
        <v>267</v>
      </c>
      <c r="I249" s="13">
        <v>132</v>
      </c>
      <c r="J249" s="13">
        <v>350</v>
      </c>
      <c r="K249" s="13">
        <v>46200</v>
      </c>
      <c r="L249" s="13">
        <v>51744.000000000007</v>
      </c>
    </row>
    <row r="250" spans="1:12" ht="127.5" x14ac:dyDescent="0.25">
      <c r="A250" s="24" t="s">
        <v>1000</v>
      </c>
      <c r="B250" s="77" t="s">
        <v>308</v>
      </c>
      <c r="C250" s="22" t="s">
        <v>286</v>
      </c>
      <c r="D250" s="22" t="s">
        <v>309</v>
      </c>
      <c r="E250" s="77" t="s">
        <v>450</v>
      </c>
      <c r="F250" s="24" t="s">
        <v>83</v>
      </c>
      <c r="G250" s="22" t="s">
        <v>104</v>
      </c>
      <c r="H250" s="27" t="s">
        <v>89</v>
      </c>
      <c r="I250" s="13">
        <v>132</v>
      </c>
      <c r="J250" s="13">
        <v>800</v>
      </c>
      <c r="K250" s="13">
        <v>105600</v>
      </c>
      <c r="L250" s="13">
        <v>118272.00000000001</v>
      </c>
    </row>
    <row r="251" spans="1:12" ht="76.5" x14ac:dyDescent="0.25">
      <c r="A251" s="24" t="s">
        <v>996</v>
      </c>
      <c r="B251" s="77" t="s">
        <v>294</v>
      </c>
      <c r="C251" s="77" t="s">
        <v>286</v>
      </c>
      <c r="D251" s="77" t="s">
        <v>295</v>
      </c>
      <c r="E251" s="74" t="s">
        <v>296</v>
      </c>
      <c r="F251" s="24" t="s">
        <v>83</v>
      </c>
      <c r="G251" s="22" t="s">
        <v>104</v>
      </c>
      <c r="H251" s="27" t="s">
        <v>249</v>
      </c>
      <c r="I251" s="13">
        <v>132</v>
      </c>
      <c r="J251" s="13">
        <v>900</v>
      </c>
      <c r="K251" s="13">
        <v>118800</v>
      </c>
      <c r="L251" s="13">
        <v>133056</v>
      </c>
    </row>
    <row r="252" spans="1:12" ht="102" x14ac:dyDescent="0.25">
      <c r="A252" s="24" t="s">
        <v>995</v>
      </c>
      <c r="B252" s="22" t="s">
        <v>292</v>
      </c>
      <c r="C252" s="22" t="s">
        <v>286</v>
      </c>
      <c r="D252" s="22" t="s">
        <v>293</v>
      </c>
      <c r="E252" s="77" t="s">
        <v>395</v>
      </c>
      <c r="F252" s="24" t="s">
        <v>83</v>
      </c>
      <c r="G252" s="22" t="s">
        <v>104</v>
      </c>
      <c r="H252" s="27" t="s">
        <v>249</v>
      </c>
      <c r="I252" s="13">
        <v>132</v>
      </c>
      <c r="J252" s="13">
        <v>915</v>
      </c>
      <c r="K252" s="13">
        <v>120780</v>
      </c>
      <c r="L252" s="13">
        <v>135273.60000000001</v>
      </c>
    </row>
    <row r="253" spans="1:12" ht="127.5" x14ac:dyDescent="0.25">
      <c r="A253" s="24" t="s">
        <v>993</v>
      </c>
      <c r="B253" s="22" t="s">
        <v>285</v>
      </c>
      <c r="C253" s="22" t="s">
        <v>286</v>
      </c>
      <c r="D253" s="22" t="s">
        <v>287</v>
      </c>
      <c r="E253" s="22" t="s">
        <v>288</v>
      </c>
      <c r="F253" s="24" t="s">
        <v>83</v>
      </c>
      <c r="G253" s="22" t="s">
        <v>104</v>
      </c>
      <c r="H253" s="27" t="s">
        <v>249</v>
      </c>
      <c r="I253" s="13">
        <v>144</v>
      </c>
      <c r="J253" s="76">
        <v>900</v>
      </c>
      <c r="K253" s="13">
        <v>129600</v>
      </c>
      <c r="L253" s="13">
        <v>145152</v>
      </c>
    </row>
    <row r="254" spans="1:12" ht="38.25" x14ac:dyDescent="0.25">
      <c r="A254" s="24" t="s">
        <v>1002</v>
      </c>
      <c r="B254" s="22" t="s">
        <v>313</v>
      </c>
      <c r="C254" s="22" t="s">
        <v>314</v>
      </c>
      <c r="D254" s="22" t="s">
        <v>315</v>
      </c>
      <c r="E254" s="22" t="s">
        <v>316</v>
      </c>
      <c r="F254" s="24" t="s">
        <v>83</v>
      </c>
      <c r="G254" s="22" t="s">
        <v>104</v>
      </c>
      <c r="H254" s="27" t="s">
        <v>89</v>
      </c>
      <c r="I254" s="13">
        <v>84</v>
      </c>
      <c r="J254" s="13">
        <v>1800</v>
      </c>
      <c r="K254" s="13">
        <v>151200</v>
      </c>
      <c r="L254" s="13">
        <v>169344.00000000003</v>
      </c>
    </row>
    <row r="255" spans="1:12" ht="63.75" x14ac:dyDescent="0.25">
      <c r="A255" s="24" t="s">
        <v>1005</v>
      </c>
      <c r="B255" s="22" t="s">
        <v>324</v>
      </c>
      <c r="C255" s="22" t="s">
        <v>325</v>
      </c>
      <c r="D255" s="22" t="s">
        <v>326</v>
      </c>
      <c r="E255" s="22" t="s">
        <v>327</v>
      </c>
      <c r="F255" s="24" t="s">
        <v>83</v>
      </c>
      <c r="G255" s="22" t="s">
        <v>104</v>
      </c>
      <c r="H255" s="27" t="s">
        <v>370</v>
      </c>
      <c r="I255" s="13">
        <v>100</v>
      </c>
      <c r="J255" s="13">
        <v>150</v>
      </c>
      <c r="K255" s="13">
        <v>15000</v>
      </c>
      <c r="L255" s="13">
        <v>16800</v>
      </c>
    </row>
    <row r="256" spans="1:12" ht="63.75" x14ac:dyDescent="0.25">
      <c r="A256" s="24" t="s">
        <v>1008</v>
      </c>
      <c r="B256" s="22" t="s">
        <v>342</v>
      </c>
      <c r="C256" s="22" t="s">
        <v>343</v>
      </c>
      <c r="D256" s="22" t="s">
        <v>344</v>
      </c>
      <c r="E256" s="22" t="s">
        <v>345</v>
      </c>
      <c r="F256" s="24" t="s">
        <v>83</v>
      </c>
      <c r="G256" s="22" t="s">
        <v>104</v>
      </c>
      <c r="H256" s="27" t="s">
        <v>249</v>
      </c>
      <c r="I256" s="13">
        <v>50</v>
      </c>
      <c r="J256" s="13">
        <v>1100</v>
      </c>
      <c r="K256" s="13">
        <v>55000</v>
      </c>
      <c r="L256" s="13">
        <v>61600.000000000007</v>
      </c>
    </row>
    <row r="257" spans="1:12" ht="38.25" x14ac:dyDescent="0.25">
      <c r="A257" s="24" t="s">
        <v>1040</v>
      </c>
      <c r="B257" s="22" t="s">
        <v>350</v>
      </c>
      <c r="C257" s="22" t="s">
        <v>264</v>
      </c>
      <c r="D257" s="22" t="s">
        <v>351</v>
      </c>
      <c r="E257" s="22" t="s">
        <v>421</v>
      </c>
      <c r="F257" s="24" t="s">
        <v>83</v>
      </c>
      <c r="G257" s="22" t="s">
        <v>96</v>
      </c>
      <c r="H257" s="27" t="s">
        <v>371</v>
      </c>
      <c r="I257" s="13">
        <v>44088</v>
      </c>
      <c r="J257" s="79">
        <v>67</v>
      </c>
      <c r="K257" s="13">
        <v>2953896</v>
      </c>
      <c r="L257" s="13">
        <v>3308363.5200000005</v>
      </c>
    </row>
    <row r="258" spans="1:12" ht="38.25" x14ac:dyDescent="0.25">
      <c r="A258" s="24" t="s">
        <v>1041</v>
      </c>
      <c r="B258" s="22" t="s">
        <v>422</v>
      </c>
      <c r="C258" s="22" t="s">
        <v>264</v>
      </c>
      <c r="D258" s="22" t="s">
        <v>423</v>
      </c>
      <c r="E258" s="22" t="s">
        <v>424</v>
      </c>
      <c r="F258" s="24" t="s">
        <v>83</v>
      </c>
      <c r="G258" s="22" t="s">
        <v>96</v>
      </c>
      <c r="H258" s="27" t="s">
        <v>268</v>
      </c>
      <c r="I258" s="13">
        <v>867</v>
      </c>
      <c r="J258" s="13">
        <v>789</v>
      </c>
      <c r="K258" s="13">
        <v>684063</v>
      </c>
      <c r="L258" s="13">
        <v>766150.56</v>
      </c>
    </row>
    <row r="259" spans="1:12" ht="89.25" x14ac:dyDescent="0.25">
      <c r="A259" s="24" t="s">
        <v>1047</v>
      </c>
      <c r="B259" s="22" t="s">
        <v>331</v>
      </c>
      <c r="C259" s="22" t="s">
        <v>332</v>
      </c>
      <c r="D259" s="22" t="s">
        <v>333</v>
      </c>
      <c r="E259" s="22" t="s">
        <v>334</v>
      </c>
      <c r="F259" s="24" t="s">
        <v>83</v>
      </c>
      <c r="G259" s="22" t="s">
        <v>96</v>
      </c>
      <c r="H259" s="27" t="s">
        <v>249</v>
      </c>
      <c r="I259" s="13">
        <v>254</v>
      </c>
      <c r="J259" s="76">
        <v>1200</v>
      </c>
      <c r="K259" s="13">
        <v>304800</v>
      </c>
      <c r="L259" s="13">
        <v>341376.00000000006</v>
      </c>
    </row>
    <row r="260" spans="1:12" ht="76.5" x14ac:dyDescent="0.25">
      <c r="A260" s="24" t="s">
        <v>1046</v>
      </c>
      <c r="B260" s="22" t="s">
        <v>335</v>
      </c>
      <c r="C260" s="22" t="s">
        <v>332</v>
      </c>
      <c r="D260" s="22" t="s">
        <v>336</v>
      </c>
      <c r="E260" s="22" t="s">
        <v>337</v>
      </c>
      <c r="F260" s="24" t="s">
        <v>83</v>
      </c>
      <c r="G260" s="22" t="s">
        <v>96</v>
      </c>
      <c r="H260" s="27" t="s">
        <v>249</v>
      </c>
      <c r="I260" s="13">
        <v>254</v>
      </c>
      <c r="J260" s="76">
        <v>750</v>
      </c>
      <c r="K260" s="13">
        <v>190500</v>
      </c>
      <c r="L260" s="13">
        <v>213360.00000000003</v>
      </c>
    </row>
    <row r="261" spans="1:12" ht="38.25" x14ac:dyDescent="0.25">
      <c r="A261" s="24" t="s">
        <v>1044</v>
      </c>
      <c r="B261" s="22" t="s">
        <v>428</v>
      </c>
      <c r="C261" s="22" t="s">
        <v>429</v>
      </c>
      <c r="D261" s="22" t="s">
        <v>430</v>
      </c>
      <c r="E261" s="22" t="s">
        <v>431</v>
      </c>
      <c r="F261" s="24" t="s">
        <v>83</v>
      </c>
      <c r="G261" s="22" t="s">
        <v>96</v>
      </c>
      <c r="H261" s="27" t="s">
        <v>249</v>
      </c>
      <c r="I261" s="13">
        <v>254</v>
      </c>
      <c r="J261" s="13">
        <v>400</v>
      </c>
      <c r="K261" s="13">
        <v>101600</v>
      </c>
      <c r="L261" s="13">
        <v>113792.00000000001</v>
      </c>
    </row>
    <row r="262" spans="1:12" ht="38.25" x14ac:dyDescent="0.25">
      <c r="A262" s="24" t="s">
        <v>1034</v>
      </c>
      <c r="B262" s="22" t="s">
        <v>320</v>
      </c>
      <c r="C262" s="77" t="s">
        <v>321</v>
      </c>
      <c r="D262" s="22" t="s">
        <v>322</v>
      </c>
      <c r="E262" s="22" t="s">
        <v>323</v>
      </c>
      <c r="F262" s="24" t="s">
        <v>83</v>
      </c>
      <c r="G262" s="22" t="s">
        <v>96</v>
      </c>
      <c r="H262" s="27" t="s">
        <v>370</v>
      </c>
      <c r="I262" s="13">
        <v>4472</v>
      </c>
      <c r="J262" s="79">
        <v>204</v>
      </c>
      <c r="K262" s="13">
        <v>912288</v>
      </c>
      <c r="L262" s="13">
        <v>1021762.5600000001</v>
      </c>
    </row>
    <row r="263" spans="1:12" ht="38.25" x14ac:dyDescent="0.25">
      <c r="A263" s="24" t="s">
        <v>1036</v>
      </c>
      <c r="B263" s="22" t="s">
        <v>405</v>
      </c>
      <c r="C263" s="22" t="s">
        <v>406</v>
      </c>
      <c r="D263" s="22" t="s">
        <v>407</v>
      </c>
      <c r="E263" s="22" t="s">
        <v>408</v>
      </c>
      <c r="F263" s="24" t="s">
        <v>83</v>
      </c>
      <c r="G263" s="22" t="s">
        <v>96</v>
      </c>
      <c r="H263" s="27" t="s">
        <v>249</v>
      </c>
      <c r="I263" s="13">
        <v>1524</v>
      </c>
      <c r="J263" s="13">
        <v>33.5</v>
      </c>
      <c r="K263" s="13">
        <v>51054</v>
      </c>
      <c r="L263" s="13">
        <v>57180.480000000003</v>
      </c>
    </row>
    <row r="264" spans="1:12" ht="38.25" x14ac:dyDescent="0.25">
      <c r="A264" s="24" t="s">
        <v>1039</v>
      </c>
      <c r="B264" s="22" t="s">
        <v>417</v>
      </c>
      <c r="C264" s="22" t="s">
        <v>418</v>
      </c>
      <c r="D264" s="22" t="s">
        <v>419</v>
      </c>
      <c r="E264" s="22" t="s">
        <v>420</v>
      </c>
      <c r="F264" s="24" t="s">
        <v>83</v>
      </c>
      <c r="G264" s="22" t="s">
        <v>96</v>
      </c>
      <c r="H264" s="27" t="s">
        <v>249</v>
      </c>
      <c r="I264" s="13">
        <v>430</v>
      </c>
      <c r="J264" s="13">
        <v>458</v>
      </c>
      <c r="K264" s="13">
        <v>196940</v>
      </c>
      <c r="L264" s="13">
        <v>220572.80000000002</v>
      </c>
    </row>
    <row r="265" spans="1:12" ht="38.25" x14ac:dyDescent="0.25">
      <c r="A265" s="24" t="s">
        <v>1045</v>
      </c>
      <c r="B265" s="22" t="s">
        <v>446</v>
      </c>
      <c r="C265" s="22" t="s">
        <v>432</v>
      </c>
      <c r="D265" s="22" t="s">
        <v>433</v>
      </c>
      <c r="E265" s="22" t="s">
        <v>434</v>
      </c>
      <c r="F265" s="24" t="s">
        <v>83</v>
      </c>
      <c r="G265" s="22" t="s">
        <v>96</v>
      </c>
      <c r="H265" s="27" t="s">
        <v>250</v>
      </c>
      <c r="I265" s="13">
        <v>254</v>
      </c>
      <c r="J265" s="13">
        <v>405</v>
      </c>
      <c r="K265" s="13">
        <v>102870</v>
      </c>
      <c r="L265" s="13">
        <v>115214.40000000001</v>
      </c>
    </row>
    <row r="266" spans="1:12" ht="63.75" x14ac:dyDescent="0.25">
      <c r="A266" s="24" t="s">
        <v>1033</v>
      </c>
      <c r="B266" s="22" t="s">
        <v>365</v>
      </c>
      <c r="C266" s="22" t="s">
        <v>366</v>
      </c>
      <c r="D266" s="22" t="s">
        <v>367</v>
      </c>
      <c r="E266" s="22" t="s">
        <v>403</v>
      </c>
      <c r="F266" s="24" t="s">
        <v>83</v>
      </c>
      <c r="G266" s="22" t="s">
        <v>96</v>
      </c>
      <c r="H266" s="27" t="s">
        <v>371</v>
      </c>
      <c r="I266" s="13">
        <v>1676</v>
      </c>
      <c r="J266" s="79">
        <v>271</v>
      </c>
      <c r="K266" s="13">
        <v>454196</v>
      </c>
      <c r="L266" s="13">
        <v>508699.52000000008</v>
      </c>
    </row>
    <row r="267" spans="1:12" ht="229.5" x14ac:dyDescent="0.25">
      <c r="A267" s="24" t="s">
        <v>1023</v>
      </c>
      <c r="B267" s="22" t="s">
        <v>385</v>
      </c>
      <c r="C267" s="22" t="s">
        <v>329</v>
      </c>
      <c r="D267" s="22" t="s">
        <v>386</v>
      </c>
      <c r="E267" s="22" t="s">
        <v>387</v>
      </c>
      <c r="F267" s="24" t="s">
        <v>83</v>
      </c>
      <c r="G267" s="22" t="s">
        <v>96</v>
      </c>
      <c r="H267" s="27" t="s">
        <v>249</v>
      </c>
      <c r="I267" s="13">
        <v>17704</v>
      </c>
      <c r="J267" s="79">
        <v>102</v>
      </c>
      <c r="K267" s="13">
        <v>1805808</v>
      </c>
      <c r="L267" s="13">
        <v>2022504.9600000002</v>
      </c>
    </row>
    <row r="268" spans="1:12" ht="38.25" x14ac:dyDescent="0.25">
      <c r="A268" s="24" t="s">
        <v>1024</v>
      </c>
      <c r="B268" s="77" t="s">
        <v>348</v>
      </c>
      <c r="C268" s="22" t="s">
        <v>329</v>
      </c>
      <c r="D268" s="22" t="s">
        <v>349</v>
      </c>
      <c r="E268" s="22" t="s">
        <v>453</v>
      </c>
      <c r="F268" s="24" t="s">
        <v>83</v>
      </c>
      <c r="G268" s="22" t="s">
        <v>96</v>
      </c>
      <c r="H268" s="80" t="s">
        <v>249</v>
      </c>
      <c r="I268" s="76">
        <v>3672</v>
      </c>
      <c r="J268" s="79">
        <v>489</v>
      </c>
      <c r="K268" s="13">
        <v>1795608</v>
      </c>
      <c r="L268" s="13">
        <v>2011080.9600000002</v>
      </c>
    </row>
    <row r="269" spans="1:12" ht="38.25" x14ac:dyDescent="0.25">
      <c r="A269" s="24" t="s">
        <v>1025</v>
      </c>
      <c r="B269" s="22" t="s">
        <v>328</v>
      </c>
      <c r="C269" s="22" t="s">
        <v>329</v>
      </c>
      <c r="D269" s="22" t="s">
        <v>330</v>
      </c>
      <c r="E269" s="22" t="s">
        <v>452</v>
      </c>
      <c r="F269" s="24" t="s">
        <v>83</v>
      </c>
      <c r="G269" s="22" t="s">
        <v>96</v>
      </c>
      <c r="H269" s="27" t="s">
        <v>249</v>
      </c>
      <c r="I269" s="13">
        <v>2353</v>
      </c>
      <c r="J269" s="79">
        <v>76</v>
      </c>
      <c r="K269" s="13">
        <v>178828</v>
      </c>
      <c r="L269" s="13">
        <v>200287.36000000002</v>
      </c>
    </row>
    <row r="270" spans="1:12" ht="89.25" x14ac:dyDescent="0.25">
      <c r="A270" s="24" t="s">
        <v>1042</v>
      </c>
      <c r="B270" s="22" t="s">
        <v>357</v>
      </c>
      <c r="C270" s="22" t="s">
        <v>358</v>
      </c>
      <c r="D270" s="22" t="s">
        <v>359</v>
      </c>
      <c r="E270" s="74" t="s">
        <v>451</v>
      </c>
      <c r="F270" s="24" t="s">
        <v>83</v>
      </c>
      <c r="G270" s="22" t="s">
        <v>96</v>
      </c>
      <c r="H270" s="27" t="s">
        <v>249</v>
      </c>
      <c r="I270" s="13">
        <v>2125</v>
      </c>
      <c r="J270" s="79">
        <v>420</v>
      </c>
      <c r="K270" s="13">
        <v>892500</v>
      </c>
      <c r="L270" s="13">
        <v>999600.00000000012</v>
      </c>
    </row>
    <row r="271" spans="1:12" ht="76.5" x14ac:dyDescent="0.25">
      <c r="A271" s="24" t="s">
        <v>1022</v>
      </c>
      <c r="B271" s="22" t="s">
        <v>300</v>
      </c>
      <c r="C271" s="22" t="s">
        <v>301</v>
      </c>
      <c r="D271" s="22" t="s">
        <v>302</v>
      </c>
      <c r="E271" s="22" t="s">
        <v>384</v>
      </c>
      <c r="F271" s="24" t="s">
        <v>83</v>
      </c>
      <c r="G271" s="22" t="s">
        <v>96</v>
      </c>
      <c r="H271" s="27" t="s">
        <v>249</v>
      </c>
      <c r="I271" s="13">
        <v>240</v>
      </c>
      <c r="J271" s="79">
        <v>854.46</v>
      </c>
      <c r="K271" s="13">
        <v>205070.40000000002</v>
      </c>
      <c r="L271" s="13">
        <v>229678.84800000006</v>
      </c>
    </row>
    <row r="272" spans="1:12" ht="153" x14ac:dyDescent="0.25">
      <c r="A272" s="24" t="s">
        <v>1032</v>
      </c>
      <c r="B272" s="77" t="s">
        <v>400</v>
      </c>
      <c r="C272" s="22" t="s">
        <v>311</v>
      </c>
      <c r="D272" s="22" t="s">
        <v>401</v>
      </c>
      <c r="E272" s="22" t="s">
        <v>402</v>
      </c>
      <c r="F272" s="24" t="s">
        <v>83</v>
      </c>
      <c r="G272" s="22" t="s">
        <v>96</v>
      </c>
      <c r="H272" s="80" t="s">
        <v>249</v>
      </c>
      <c r="I272" s="13">
        <v>1105</v>
      </c>
      <c r="J272" s="13">
        <v>155</v>
      </c>
      <c r="K272" s="13">
        <v>171275</v>
      </c>
      <c r="L272" s="13">
        <v>191828.00000000003</v>
      </c>
    </row>
    <row r="273" spans="1:12" ht="140.25" x14ac:dyDescent="0.25">
      <c r="A273" s="24" t="s">
        <v>1031</v>
      </c>
      <c r="B273" s="77" t="s">
        <v>396</v>
      </c>
      <c r="C273" s="22" t="s">
        <v>397</v>
      </c>
      <c r="D273" s="22" t="s">
        <v>398</v>
      </c>
      <c r="E273" s="22" t="s">
        <v>399</v>
      </c>
      <c r="F273" s="24" t="s">
        <v>83</v>
      </c>
      <c r="G273" s="22" t="s">
        <v>96</v>
      </c>
      <c r="H273" s="80" t="s">
        <v>89</v>
      </c>
      <c r="I273" s="13">
        <v>127</v>
      </c>
      <c r="J273" s="13">
        <v>500</v>
      </c>
      <c r="K273" s="13">
        <v>63500</v>
      </c>
      <c r="L273" s="13">
        <v>71120</v>
      </c>
    </row>
    <row r="274" spans="1:12" ht="38.25" x14ac:dyDescent="0.25">
      <c r="A274" s="24" t="s">
        <v>1037</v>
      </c>
      <c r="B274" s="22" t="s">
        <v>409</v>
      </c>
      <c r="C274" s="22" t="s">
        <v>410</v>
      </c>
      <c r="D274" s="22" t="s">
        <v>411</v>
      </c>
      <c r="E274" s="22" t="s">
        <v>412</v>
      </c>
      <c r="F274" s="24" t="s">
        <v>83</v>
      </c>
      <c r="G274" s="22" t="s">
        <v>96</v>
      </c>
      <c r="H274" s="27" t="s">
        <v>249</v>
      </c>
      <c r="I274" s="13">
        <v>762</v>
      </c>
      <c r="J274" s="79">
        <v>378</v>
      </c>
      <c r="K274" s="13">
        <v>288036</v>
      </c>
      <c r="L274" s="13">
        <v>322600.32000000001</v>
      </c>
    </row>
    <row r="275" spans="1:12" ht="178.5" x14ac:dyDescent="0.25">
      <c r="A275" s="24" t="s">
        <v>1027</v>
      </c>
      <c r="B275" s="22" t="s">
        <v>391</v>
      </c>
      <c r="C275" s="22" t="s">
        <v>388</v>
      </c>
      <c r="D275" s="22" t="s">
        <v>392</v>
      </c>
      <c r="E275" s="22" t="s">
        <v>393</v>
      </c>
      <c r="F275" s="24" t="s">
        <v>83</v>
      </c>
      <c r="G275" s="22" t="s">
        <v>96</v>
      </c>
      <c r="H275" s="27" t="s">
        <v>268</v>
      </c>
      <c r="I275" s="13">
        <v>1200</v>
      </c>
      <c r="J275" s="13">
        <v>2200</v>
      </c>
      <c r="K275" s="13">
        <v>2640000</v>
      </c>
      <c r="L275" s="13">
        <v>2956800.0000000005</v>
      </c>
    </row>
    <row r="276" spans="1:12" ht="63.75" x14ac:dyDescent="0.25">
      <c r="A276" s="24" t="s">
        <v>1026</v>
      </c>
      <c r="B276" s="22" t="s">
        <v>448</v>
      </c>
      <c r="C276" s="22" t="s">
        <v>388</v>
      </c>
      <c r="D276" s="22" t="s">
        <v>389</v>
      </c>
      <c r="E276" s="22" t="s">
        <v>390</v>
      </c>
      <c r="F276" s="24" t="s">
        <v>83</v>
      </c>
      <c r="G276" s="22" t="s">
        <v>96</v>
      </c>
      <c r="H276" s="27" t="s">
        <v>89</v>
      </c>
      <c r="I276" s="13">
        <v>1020</v>
      </c>
      <c r="J276" s="13">
        <v>130</v>
      </c>
      <c r="K276" s="13">
        <v>132600</v>
      </c>
      <c r="L276" s="13">
        <v>148512</v>
      </c>
    </row>
    <row r="277" spans="1:12" ht="191.25" x14ac:dyDescent="0.25">
      <c r="A277" s="24" t="s">
        <v>1021</v>
      </c>
      <c r="B277" s="22" t="s">
        <v>382</v>
      </c>
      <c r="C277" s="22" t="s">
        <v>286</v>
      </c>
      <c r="D277" s="22" t="s">
        <v>298</v>
      </c>
      <c r="E277" s="22" t="s">
        <v>383</v>
      </c>
      <c r="F277" s="24" t="s">
        <v>83</v>
      </c>
      <c r="G277" s="22" t="s">
        <v>96</v>
      </c>
      <c r="H277" s="27" t="s">
        <v>249</v>
      </c>
      <c r="I277" s="13">
        <v>1110</v>
      </c>
      <c r="J277" s="79">
        <v>460</v>
      </c>
      <c r="K277" s="13">
        <v>510600</v>
      </c>
      <c r="L277" s="13">
        <v>571872</v>
      </c>
    </row>
    <row r="278" spans="1:12" ht="76.5" x14ac:dyDescent="0.25">
      <c r="A278" s="24" t="s">
        <v>1028</v>
      </c>
      <c r="B278" s="22" t="s">
        <v>289</v>
      </c>
      <c r="C278" s="22" t="s">
        <v>286</v>
      </c>
      <c r="D278" s="22" t="s">
        <v>290</v>
      </c>
      <c r="E278" s="22" t="s">
        <v>394</v>
      </c>
      <c r="F278" s="24" t="s">
        <v>83</v>
      </c>
      <c r="G278" s="22" t="s">
        <v>96</v>
      </c>
      <c r="H278" s="27" t="s">
        <v>267</v>
      </c>
      <c r="I278" s="13">
        <v>980</v>
      </c>
      <c r="J278" s="13">
        <v>350</v>
      </c>
      <c r="K278" s="13">
        <v>343000</v>
      </c>
      <c r="L278" s="13">
        <v>384160.00000000006</v>
      </c>
    </row>
    <row r="279" spans="1:12" ht="127.5" x14ac:dyDescent="0.25">
      <c r="A279" s="24" t="s">
        <v>1016</v>
      </c>
      <c r="B279" s="22" t="s">
        <v>308</v>
      </c>
      <c r="C279" s="22" t="s">
        <v>286</v>
      </c>
      <c r="D279" s="22" t="s">
        <v>309</v>
      </c>
      <c r="E279" s="77" t="s">
        <v>450</v>
      </c>
      <c r="F279" s="24" t="s">
        <v>83</v>
      </c>
      <c r="G279" s="22" t="s">
        <v>96</v>
      </c>
      <c r="H279" s="27" t="s">
        <v>89</v>
      </c>
      <c r="I279" s="13">
        <v>750</v>
      </c>
      <c r="J279" s="13">
        <v>800</v>
      </c>
      <c r="K279" s="13">
        <v>600000</v>
      </c>
      <c r="L279" s="13">
        <v>672000.00000000012</v>
      </c>
    </row>
    <row r="280" spans="1:12" ht="76.5" x14ac:dyDescent="0.25">
      <c r="A280" s="24" t="s">
        <v>1020</v>
      </c>
      <c r="B280" s="22" t="s">
        <v>379</v>
      </c>
      <c r="C280" s="22" t="s">
        <v>286</v>
      </c>
      <c r="D280" s="22" t="s">
        <v>380</v>
      </c>
      <c r="E280" s="22" t="s">
        <v>381</v>
      </c>
      <c r="F280" s="24" t="s">
        <v>83</v>
      </c>
      <c r="G280" s="22" t="s">
        <v>96</v>
      </c>
      <c r="H280" s="27" t="s">
        <v>249</v>
      </c>
      <c r="I280" s="13">
        <v>1100</v>
      </c>
      <c r="J280" s="13">
        <v>1200</v>
      </c>
      <c r="K280" s="13">
        <v>1320000</v>
      </c>
      <c r="L280" s="13">
        <v>1478400.0000000002</v>
      </c>
    </row>
    <row r="281" spans="1:12" ht="127.5" x14ac:dyDescent="0.25">
      <c r="A281" s="24" t="s">
        <v>1019</v>
      </c>
      <c r="B281" s="22" t="s">
        <v>376</v>
      </c>
      <c r="C281" s="22" t="s">
        <v>286</v>
      </c>
      <c r="D281" s="22" t="s">
        <v>377</v>
      </c>
      <c r="E281" s="22" t="s">
        <v>378</v>
      </c>
      <c r="F281" s="24" t="s">
        <v>83</v>
      </c>
      <c r="G281" s="22" t="s">
        <v>96</v>
      </c>
      <c r="H281" s="27" t="s">
        <v>85</v>
      </c>
      <c r="I281" s="13">
        <v>1524</v>
      </c>
      <c r="J281" s="13">
        <v>515</v>
      </c>
      <c r="K281" s="13">
        <v>784860</v>
      </c>
      <c r="L281" s="13">
        <v>879043.20000000007</v>
      </c>
    </row>
    <row r="282" spans="1:12" ht="114.75" x14ac:dyDescent="0.25">
      <c r="A282" s="24" t="s">
        <v>1030</v>
      </c>
      <c r="B282" s="77" t="s">
        <v>294</v>
      </c>
      <c r="C282" s="77" t="s">
        <v>286</v>
      </c>
      <c r="D282" s="77" t="s">
        <v>295</v>
      </c>
      <c r="E282" s="74" t="s">
        <v>449</v>
      </c>
      <c r="F282" s="24" t="s">
        <v>83</v>
      </c>
      <c r="G282" s="22" t="s">
        <v>96</v>
      </c>
      <c r="H282" s="27" t="s">
        <v>249</v>
      </c>
      <c r="I282" s="13">
        <v>762</v>
      </c>
      <c r="J282" s="13">
        <v>900</v>
      </c>
      <c r="K282" s="13">
        <v>685800</v>
      </c>
      <c r="L282" s="13">
        <v>768096.00000000012</v>
      </c>
    </row>
    <row r="283" spans="1:12" ht="76.5" x14ac:dyDescent="0.25">
      <c r="A283" s="24" t="s">
        <v>1017</v>
      </c>
      <c r="B283" s="22" t="s">
        <v>447</v>
      </c>
      <c r="C283" s="22" t="s">
        <v>286</v>
      </c>
      <c r="D283" s="22" t="s">
        <v>372</v>
      </c>
      <c r="E283" s="22" t="s">
        <v>373</v>
      </c>
      <c r="F283" s="24" t="s">
        <v>83</v>
      </c>
      <c r="G283" s="22" t="s">
        <v>96</v>
      </c>
      <c r="H283" s="27" t="s">
        <v>89</v>
      </c>
      <c r="I283" s="13">
        <v>211</v>
      </c>
      <c r="J283" s="13">
        <v>1119</v>
      </c>
      <c r="K283" s="13">
        <v>236109</v>
      </c>
      <c r="L283" s="13">
        <v>264442.08</v>
      </c>
    </row>
    <row r="284" spans="1:12" ht="102" x14ac:dyDescent="0.25">
      <c r="A284" s="24" t="s">
        <v>1029</v>
      </c>
      <c r="B284" s="22" t="s">
        <v>292</v>
      </c>
      <c r="C284" s="22" t="s">
        <v>286</v>
      </c>
      <c r="D284" s="22" t="s">
        <v>293</v>
      </c>
      <c r="E284" s="77" t="s">
        <v>395</v>
      </c>
      <c r="F284" s="24" t="s">
        <v>83</v>
      </c>
      <c r="G284" s="22" t="s">
        <v>96</v>
      </c>
      <c r="H284" s="27" t="s">
        <v>249</v>
      </c>
      <c r="I284" s="13">
        <v>546</v>
      </c>
      <c r="J284" s="13">
        <v>915</v>
      </c>
      <c r="K284" s="13">
        <v>499590</v>
      </c>
      <c r="L284" s="13">
        <v>559540.80000000005</v>
      </c>
    </row>
    <row r="285" spans="1:12" ht="127.5" x14ac:dyDescent="0.25">
      <c r="A285" s="24" t="s">
        <v>1018</v>
      </c>
      <c r="B285" s="22" t="s">
        <v>374</v>
      </c>
      <c r="C285" s="22" t="s">
        <v>286</v>
      </c>
      <c r="D285" s="22" t="s">
        <v>287</v>
      </c>
      <c r="E285" s="22" t="s">
        <v>375</v>
      </c>
      <c r="F285" s="24" t="s">
        <v>83</v>
      </c>
      <c r="G285" s="22" t="s">
        <v>96</v>
      </c>
      <c r="H285" s="27" t="s">
        <v>89</v>
      </c>
      <c r="I285" s="13">
        <v>1524</v>
      </c>
      <c r="J285" s="76">
        <v>550</v>
      </c>
      <c r="K285" s="13">
        <v>838200</v>
      </c>
      <c r="L285" s="13">
        <v>938784.00000000012</v>
      </c>
    </row>
    <row r="286" spans="1:12" ht="38.25" x14ac:dyDescent="0.25">
      <c r="A286" s="24" t="s">
        <v>1035</v>
      </c>
      <c r="B286" s="22" t="s">
        <v>320</v>
      </c>
      <c r="C286" s="22" t="s">
        <v>325</v>
      </c>
      <c r="D286" s="22" t="s">
        <v>322</v>
      </c>
      <c r="E286" s="22" t="s">
        <v>404</v>
      </c>
      <c r="F286" s="24" t="s">
        <v>83</v>
      </c>
      <c r="G286" s="22" t="s">
        <v>96</v>
      </c>
      <c r="H286" s="27" t="s">
        <v>370</v>
      </c>
      <c r="I286" s="13">
        <v>3000</v>
      </c>
      <c r="J286" s="13">
        <v>200</v>
      </c>
      <c r="K286" s="13">
        <v>600000</v>
      </c>
      <c r="L286" s="13">
        <v>672000.00000000012</v>
      </c>
    </row>
    <row r="287" spans="1:12" ht="38.25" x14ac:dyDescent="0.25">
      <c r="A287" s="24" t="s">
        <v>1043</v>
      </c>
      <c r="B287" s="22" t="s">
        <v>425</v>
      </c>
      <c r="C287" s="22" t="s">
        <v>414</v>
      </c>
      <c r="D287" s="22" t="s">
        <v>426</v>
      </c>
      <c r="E287" s="22" t="s">
        <v>427</v>
      </c>
      <c r="F287" s="24" t="s">
        <v>83</v>
      </c>
      <c r="G287" s="22" t="s">
        <v>96</v>
      </c>
      <c r="H287" s="27" t="s">
        <v>249</v>
      </c>
      <c r="I287" s="13">
        <v>120</v>
      </c>
      <c r="J287" s="79">
        <v>700</v>
      </c>
      <c r="K287" s="13">
        <v>84000</v>
      </c>
      <c r="L287" s="13">
        <v>94080.000000000015</v>
      </c>
    </row>
    <row r="288" spans="1:12" ht="63.75" x14ac:dyDescent="0.25">
      <c r="A288" s="24" t="s">
        <v>1049</v>
      </c>
      <c r="B288" s="22" t="s">
        <v>439</v>
      </c>
      <c r="C288" s="22" t="s">
        <v>414</v>
      </c>
      <c r="D288" s="22" t="s">
        <v>440</v>
      </c>
      <c r="E288" s="22" t="s">
        <v>441</v>
      </c>
      <c r="F288" s="24" t="s">
        <v>83</v>
      </c>
      <c r="G288" s="22" t="s">
        <v>96</v>
      </c>
      <c r="H288" s="27" t="s">
        <v>249</v>
      </c>
      <c r="I288" s="13">
        <v>254</v>
      </c>
      <c r="J288" s="13">
        <v>1915</v>
      </c>
      <c r="K288" s="13">
        <v>486410</v>
      </c>
      <c r="L288" s="13">
        <v>544779.20000000007</v>
      </c>
    </row>
    <row r="289" spans="1:12" ht="51" x14ac:dyDescent="0.25">
      <c r="A289" s="24" t="s">
        <v>1038</v>
      </c>
      <c r="B289" s="22" t="s">
        <v>413</v>
      </c>
      <c r="C289" s="22" t="s">
        <v>414</v>
      </c>
      <c r="D289" s="22" t="s">
        <v>415</v>
      </c>
      <c r="E289" s="22" t="s">
        <v>416</v>
      </c>
      <c r="F289" s="24" t="s">
        <v>83</v>
      </c>
      <c r="G289" s="22" t="s">
        <v>96</v>
      </c>
      <c r="H289" s="27" t="s">
        <v>250</v>
      </c>
      <c r="I289" s="13">
        <v>190</v>
      </c>
      <c r="J289" s="13">
        <v>2500</v>
      </c>
      <c r="K289" s="13">
        <v>475000</v>
      </c>
      <c r="L289" s="13">
        <v>532000</v>
      </c>
    </row>
    <row r="290" spans="1:12" ht="38.25" x14ac:dyDescent="0.25">
      <c r="A290" s="24" t="s">
        <v>1050</v>
      </c>
      <c r="B290" s="22" t="s">
        <v>445</v>
      </c>
      <c r="C290" s="22" t="s">
        <v>414</v>
      </c>
      <c r="D290" s="22" t="s">
        <v>442</v>
      </c>
      <c r="E290" s="22" t="s">
        <v>443</v>
      </c>
      <c r="F290" s="24" t="s">
        <v>83</v>
      </c>
      <c r="G290" s="22" t="s">
        <v>96</v>
      </c>
      <c r="H290" s="27" t="s">
        <v>249</v>
      </c>
      <c r="I290" s="13">
        <v>254</v>
      </c>
      <c r="J290" s="13">
        <v>2175</v>
      </c>
      <c r="K290" s="13">
        <v>552450</v>
      </c>
      <c r="L290" s="13">
        <v>618744.00000000012</v>
      </c>
    </row>
    <row r="291" spans="1:12" ht="38.25" x14ac:dyDescent="0.25">
      <c r="A291" s="24" t="s">
        <v>1048</v>
      </c>
      <c r="B291" s="22" t="s">
        <v>435</v>
      </c>
      <c r="C291" s="22" t="s">
        <v>436</v>
      </c>
      <c r="D291" s="22" t="s">
        <v>437</v>
      </c>
      <c r="E291" s="22" t="s">
        <v>438</v>
      </c>
      <c r="F291" s="24" t="s">
        <v>83</v>
      </c>
      <c r="G291" s="22" t="s">
        <v>96</v>
      </c>
      <c r="H291" s="27" t="s">
        <v>249</v>
      </c>
      <c r="I291" s="13">
        <v>508</v>
      </c>
      <c r="J291" s="13">
        <v>315</v>
      </c>
      <c r="K291" s="13">
        <v>160020</v>
      </c>
      <c r="L291" s="13">
        <v>179222.40000000002</v>
      </c>
    </row>
  </sheetData>
  <sortState ref="A2:L291">
    <sortCondition ref="G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8" sqref="E28"/>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Sheet0</vt:lpstr>
      <vt:lpstr>Лист2</vt:lpstr>
      <vt:lpstr>Лист3</vt:lpstr>
      <vt:lpstr>Лист4</vt:lpstr>
      <vt:lpstr>Лист1</vt:lpstr>
      <vt:lpstr>Sheet0!Заголовки_для_печати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2017-02-01T11:17:50Z</cp:lastPrinted>
  <dcterms:created xsi:type="dcterms:W3CDTF">2016-02-03T04:44:05Z</dcterms:created>
  <dcterms:modified xsi:type="dcterms:W3CDTF">2017-02-10T06:49:16Z</dcterms:modified>
</cp:coreProperties>
</file>